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firstSheet="2" activeTab="3"/>
  </bookViews>
  <sheets>
    <sheet name="汇总" sheetId="8" state="hidden" r:id="rId1"/>
    <sheet name="产业链" sheetId="6" state="hidden" r:id="rId2"/>
    <sheet name="市领导挂点村项目" sheetId="3" r:id="rId3"/>
    <sheet name="其他需支持的产业发展、基础设施项目" sheetId="5" r:id="rId4"/>
    <sheet name="Sheet1" sheetId="11" state="hidden" r:id="rId5"/>
    <sheet name="人居环境" sheetId="9" state="hidden" r:id="rId6"/>
    <sheet name="区级衔接资金（5003万元）" sheetId="10" state="hidden" r:id="rId7"/>
    <sheet name="Sheet2" sheetId="7" state="hidden" r:id="rId8"/>
    <sheet name="五大产业链项目原稿" sheetId="4" state="hidden" r:id="rId9"/>
    <sheet name="年度实施计划清单" sheetId="2" state="hidden" r:id="rId10"/>
  </sheets>
  <definedNames>
    <definedName name="_xlnm._FilterDatabase" localSheetId="2" hidden="1">市领导挂点村项目!$A$3:$Z$24</definedName>
    <definedName name="_xlnm._FilterDatabase" localSheetId="3" hidden="1">其他需支持的产业发展、基础设施项目!$A$3:$Z$25</definedName>
    <definedName name="_xlnm.Print_Titles" localSheetId="2">市领导挂点村项目!$2:$3</definedName>
    <definedName name="_xlnm.Print_Area" localSheetId="3">其他需支持的产业发展、基础设施项目!$A$1:$Z$25</definedName>
    <definedName name="_xlnm.Print_Titles" localSheetId="3">其他需支持的产业发展、基础设施项目!$2:$3</definedName>
    <definedName name="_xlnm.Print_Titles" localSheetId="5">人居环境!$2:$3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<sst xmlns="http://schemas.openxmlformats.org/spreadsheetml/2006/main" count="5162" uniqueCount="1000">
  <si>
    <t>2024年市级衔接资金分配情况统计表</t>
  </si>
  <si>
    <t>单位:万元</t>
  </si>
  <si>
    <t>镇街</t>
  </si>
  <si>
    <t>2024年度
资金分配</t>
  </si>
  <si>
    <t>联农带农富农产业发展资金</t>
  </si>
  <si>
    <t>农村人居环境整治项目</t>
  </si>
  <si>
    <t>备注</t>
  </si>
  <si>
    <t>合计</t>
  </si>
  <si>
    <t>五大产业链项目</t>
  </si>
  <si>
    <t>市领导挂点项目</t>
  </si>
  <si>
    <t>老促会项目</t>
  </si>
  <si>
    <t>产业发展及基础设施配套项目</t>
  </si>
  <si>
    <t>寄递物流提档升级项目</t>
  </si>
  <si>
    <t>大王镇</t>
  </si>
  <si>
    <t>太子镇</t>
  </si>
  <si>
    <t>汪仁镇</t>
  </si>
  <si>
    <t>金山街道</t>
  </si>
  <si>
    <t>章山街道</t>
  </si>
  <si>
    <t>开发区·铁山区2024年度衔接资金支持巩固拓展脱贫攻坚成果和乡村振兴项目（五大产业链项目-350万元）</t>
  </si>
  <si>
    <t>序号</t>
  </si>
  <si>
    <t>项目名称</t>
  </si>
  <si>
    <t>项目类型</t>
  </si>
  <si>
    <t>二级项目
类型</t>
  </si>
  <si>
    <t>项目子类型</t>
  </si>
  <si>
    <t>项目类别</t>
  </si>
  <si>
    <t>项目建设地点</t>
  </si>
  <si>
    <t>项目建设内容及补助标准</t>
  </si>
  <si>
    <t>经营主体名称</t>
  </si>
  <si>
    <t>经营主体类别（见下方备注）</t>
  </si>
  <si>
    <t>项目预算总投资（万元）</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</si>
  <si>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</si>
  <si>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</si>
  <si>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</si>
  <si>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</si>
  <si>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</si>
  <si>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</si>
  <si>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</si>
  <si>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</si>
  <si>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</si>
  <si>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</si>
  <si>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</si>
  <si>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
负责人</t>
  </si>
  <si>
    <t>联系电话</t>
  </si>
  <si>
    <t>项目是否纳入年度实施计划</t>
  </si>
  <si>
    <t>乡镇</t>
  </si>
  <si>
    <t>村</t>
  </si>
  <si>
    <t>财政衔接资金</t>
  </si>
  <si>
    <t>其他
资金</t>
  </si>
  <si>
    <t>解决"两不愁三保障"项目</t>
  </si>
  <si>
    <t>巩固提升类项目</t>
  </si>
  <si>
    <t>大王镇贵湾村香椿产业园项目</t>
  </si>
  <si>
    <t>产业发展</t>
  </si>
  <si>
    <t>配套设施项目</t>
  </si>
  <si>
    <t>产业园（区）</t>
  </si>
  <si>
    <t>蔬菜</t>
  </si>
  <si>
    <t>贵湾村</t>
  </si>
  <si>
    <r>
      <rPr>
        <b/>
        <sz val="10"/>
        <color rgb="FF000000"/>
        <rFont val="宋体"/>
        <charset val="134"/>
      </rPr>
      <t>香椿小镇一二三产融合发展：</t>
    </r>
    <r>
      <rPr>
        <b/>
        <sz val="10"/>
        <rFont val="宋体"/>
        <charset val="134"/>
      </rPr>
      <t>新建生产车间、仓储、实验室</t>
    </r>
  </si>
  <si>
    <t>湖北椿发生态农业有限公司</t>
  </si>
  <si>
    <t>市级以上示范农民合作社</t>
  </si>
  <si>
    <t>2024年</t>
  </si>
  <si>
    <t>否</t>
  </si>
  <si>
    <t>是</t>
  </si>
  <si>
    <t>就业务工；带动生产；促进增收</t>
  </si>
  <si>
    <t>增加脱贫户就业岗位，增加村集体收入，建设香椿小镇农旅项目。</t>
  </si>
  <si>
    <t>贵湾村村村委会</t>
  </si>
  <si>
    <t>李志勇</t>
  </si>
  <si>
    <t>大王镇江垅香椿加工车间项目</t>
  </si>
  <si>
    <t>生产项目</t>
  </si>
  <si>
    <t>江龙村</t>
  </si>
  <si>
    <t>新建香椿集散中心</t>
  </si>
  <si>
    <t>刘合林</t>
  </si>
  <si>
    <t>蔬菜链项目合计：</t>
  </si>
  <si>
    <t>汪仁镇沿湖村产业园配套设施项目</t>
  </si>
  <si>
    <t>水果</t>
  </si>
  <si>
    <t>沿湖村</t>
  </si>
  <si>
    <t>受2024年雪灾影响，沿湖生态园大棚出现大规模坍塌，需对原大棚进行拆除修复。 1、修复草莓大棚约8亩；2、修复火龙果大棚约8亩；3、修复葡萄大棚约9亩；4.修复无土栽培大棚，重新建设约1000平方的无土栽培恒温大棚；5、补栽因冻雨损伤的果苗。</t>
  </si>
  <si>
    <t>黄石市启帆生态农业专业合作社</t>
  </si>
  <si>
    <t>增加年收益150万，增加就业岗位30人</t>
  </si>
  <si>
    <t>沿湖村委会</t>
  </si>
  <si>
    <t>石波</t>
  </si>
  <si>
    <t>大王数字蓝莓科技示范园项目
（二期）</t>
  </si>
  <si>
    <t>种植业基地</t>
  </si>
  <si>
    <t>下刘村</t>
  </si>
  <si>
    <t>在大王镇下刘村扩种50亩基质蓝莓，扩大种植规模，同步建设智能温控大棚、水肥一体化等智慧农业设施，提升蓝莓品质和产量。</t>
  </si>
  <si>
    <t>仁侬科技创新服务（湖北）有限公司</t>
  </si>
  <si>
    <t>当年投资1000万元以上</t>
  </si>
  <si>
    <t>保障村集体产业，增加村集体收入</t>
  </si>
  <si>
    <t>下刘村村委会</t>
  </si>
  <si>
    <t>李相友</t>
  </si>
  <si>
    <t>金山街道金山老年公寓生态果园灌溉工程</t>
  </si>
  <si>
    <t>乡村建设</t>
  </si>
  <si>
    <t>农村基础设施
（含产业配套基础设施）</t>
  </si>
  <si>
    <t>产业灌溉</t>
  </si>
  <si>
    <t>路平村</t>
  </si>
  <si>
    <t>为生态果园装设喷灌系统，提升果树成活率和果实质量和收成</t>
  </si>
  <si>
    <t>黄石金山生态农业有限公司</t>
  </si>
  <si>
    <t>带动村民就业率，提升年均收入</t>
  </si>
  <si>
    <t>提升果树成活率，果实质量和收成，增加收入</t>
  </si>
  <si>
    <t>路平村村民委员会</t>
  </si>
  <si>
    <t>刘阿姣</t>
  </si>
  <si>
    <t>汪仁镇刘铺村村产业园配套设施项目</t>
  </si>
  <si>
    <t>刘铺村</t>
  </si>
  <si>
    <t>产业园内新建1座水塔及鱼塘和果树灌溉系统（灌溉系统覆盖区域40亩）</t>
  </si>
  <si>
    <t>提升产业园内果树的管护能力、抗旱能力、为产业园内的果树增产增收。</t>
  </si>
  <si>
    <t>刘铺村村村委会</t>
  </si>
  <si>
    <t>徐文洲</t>
  </si>
  <si>
    <t>水果链项目合计：</t>
  </si>
  <si>
    <t>大冶湖水面养殖项目</t>
  </si>
  <si>
    <t>养植业基地</t>
  </si>
  <si>
    <t>水产</t>
  </si>
  <si>
    <t>采购鱼苗扩大养殖规模。</t>
  </si>
  <si>
    <t>大冶湖生态文化旅游开发有限公司</t>
  </si>
  <si>
    <t>市级农业产业化龙头企业</t>
  </si>
  <si>
    <t>增加村集体收入，带动农民就业。</t>
  </si>
  <si>
    <t>冯光祥</t>
  </si>
  <si>
    <t>水产链项目合计：</t>
  </si>
  <si>
    <t>太子镇刘政村中药材种植项目</t>
  </si>
  <si>
    <t>中药材</t>
  </si>
  <si>
    <t>刘政村</t>
  </si>
  <si>
    <t>刘政村流转土地300余亩，种植葛根等，生产加工葛根相关产品、农产品仓储展示及产业配套设施。</t>
  </si>
  <si>
    <t>湖北晶地农业发展有限公司</t>
  </si>
  <si>
    <t>湖北省农业产业化重点龙头企业</t>
  </si>
  <si>
    <t>刘政村村委会等</t>
  </si>
  <si>
    <t>刘冬冬等</t>
  </si>
  <si>
    <t>章山街道龙山村中草药园及水蛭养殖项目</t>
  </si>
  <si>
    <t>龙山村</t>
  </si>
  <si>
    <t>流转土地100余亩，种植荆芥、射干等中草药；对基础设施进行改造，投放水蛭苗，建设养殖面积2600平方米的药用水蛭基地。</t>
  </si>
  <si>
    <t>黄石两湖种养专业合作社</t>
  </si>
  <si>
    <t>市级农民合作社示范社</t>
  </si>
  <si>
    <t>龙山村村村委会</t>
  </si>
  <si>
    <t>张宝山</t>
  </si>
  <si>
    <t>中药材链项目合计：</t>
  </si>
  <si>
    <t>项目总合计：</t>
  </si>
  <si>
    <t>注：五大重点农业产业链建设项目申报主体原则上应为农业产业化市级以上（含市级）龙头企业、市级以上示范农民合作社、市级以上示范家庭农场、当年投资1000万元以上新建项目的实施主体。</t>
  </si>
  <si>
    <t>开发区·铁山区2024年度衔接资金支持巩固拓展脱贫攻坚成果和乡村振兴实施计划项目清单（市领导挂点-250万元）</t>
  </si>
  <si>
    <t>大王镇陈宝村福柑基地建设项目</t>
  </si>
  <si>
    <t>陈宝村</t>
  </si>
  <si>
    <t>产业基地水肥一体化喷灌设施建设；防冻棚全覆盖建设，基地围网、受冻福柑苗补苗等。</t>
  </si>
  <si>
    <t>提升福柑基地防自然灾害能力，增加福柑产量，提升收入。</t>
  </si>
  <si>
    <t>陈运华</t>
  </si>
  <si>
    <t>大王镇八祥村白茶基地续建项目</t>
  </si>
  <si>
    <t>八祥村</t>
  </si>
  <si>
    <t>白茶基地路边200米护坡及基地相关配套建设；</t>
  </si>
  <si>
    <t>就业务工；带动生产</t>
  </si>
  <si>
    <t>增加脱贫户就业岗位，增加村集体收入，建设白茶产业。</t>
  </si>
  <si>
    <t>曹利华</t>
  </si>
  <si>
    <t>大王镇八祥村环境整治项目</t>
  </si>
  <si>
    <t>乡村建设行动</t>
  </si>
  <si>
    <t>村容村貌提升</t>
  </si>
  <si>
    <t>全村危房、早厕拆除或改造，修建排水沟200米，基础设施维护，村庄村容村貌整治等相关建设；</t>
  </si>
  <si>
    <t>改善人居环境；提升村容村貌</t>
  </si>
  <si>
    <t>改善群众人居生活环境</t>
  </si>
  <si>
    <t>大王镇上堰村大湾产业路加宽建设项目</t>
  </si>
  <si>
    <t>产业路</t>
  </si>
  <si>
    <t>上堰村</t>
  </si>
  <si>
    <t>产业路砌炕拓宽硬化长900米，宽1.2米</t>
  </si>
  <si>
    <t>改善群众人居生活环境，和产业发展建设</t>
  </si>
  <si>
    <t>程良明</t>
  </si>
  <si>
    <t>大王镇上堰村农村公路新改建项目</t>
  </si>
  <si>
    <t>产业路涵洞拆除重建长6.7米，宽7.2米</t>
  </si>
  <si>
    <t>改善人居环境；就业务工；带动生产</t>
  </si>
  <si>
    <t>大王镇港东村村庄整治项目</t>
  </si>
  <si>
    <t>人居环境整治</t>
  </si>
  <si>
    <t>港东村</t>
  </si>
  <si>
    <t>村组路、入户路整治硬化，废弃场地垃圾场所整治硬化，基础设施维护，村庄村容村貌整治等相关建设；</t>
  </si>
  <si>
    <t>李远浩</t>
  </si>
  <si>
    <t>大王镇金寨村村庄整治项目</t>
  </si>
  <si>
    <t>金寨村</t>
  </si>
  <si>
    <t>一、三组水塘清淤、水塘和水塘周边环境整治及村庄环境整治相关建设。</t>
  </si>
  <si>
    <t>曹衍银</t>
  </si>
  <si>
    <t>大王镇下刘村村庄整治项目</t>
  </si>
  <si>
    <t>开展洪石湾九组房前屋后村容村貌整治、450米排水沟清淤整修、户户连道路硬化及村庄环境整治等相关建设；</t>
  </si>
  <si>
    <t>大王镇集会村村庄整治项目</t>
  </si>
  <si>
    <t>集会村</t>
  </si>
  <si>
    <t>村十一组公厕建设、水塘整治、村庄村容村貌整治等相关建设；</t>
  </si>
  <si>
    <t>李四加</t>
  </si>
  <si>
    <t>大王镇枫树村产业基地建设项目</t>
  </si>
  <si>
    <t>枫树村</t>
  </si>
  <si>
    <t>产业基地相关配套等建设</t>
  </si>
  <si>
    <t>增加脱贫户就业岗位，增加村集体收入，建设蔬菜产业。</t>
  </si>
  <si>
    <t>曹五良</t>
  </si>
  <si>
    <t>大王镇合计：</t>
  </si>
  <si>
    <t>太子镇碧湖村产业道路建设项目</t>
  </si>
  <si>
    <t>碧湖村</t>
  </si>
  <si>
    <t>建设白茶基地产业路，长600米、宽4.5米。</t>
  </si>
  <si>
    <t>增加村集体收入3万元，带动3人就业。</t>
  </si>
  <si>
    <t>碧湖村委会</t>
  </si>
  <si>
    <t>程丽加</t>
  </si>
  <si>
    <t>太子镇世英村产业道路建设项目</t>
  </si>
  <si>
    <t>世英村</t>
  </si>
  <si>
    <t>建设路基260米，浆砌石250米，路基硬化260米，修建桥一段，长6米、宽2.5米。</t>
  </si>
  <si>
    <t>方便农产品运输，带动产业发展。</t>
  </si>
  <si>
    <t>世英村村委会</t>
  </si>
  <si>
    <t>程时树</t>
  </si>
  <si>
    <t>太子镇双堍村桥梁建设项目</t>
  </si>
  <si>
    <t>农村道路建设（通村路、通户路、小型桥梁等）</t>
  </si>
  <si>
    <t>双堍村</t>
  </si>
  <si>
    <t>新建5组桥梁，长8米，宽4.5米。</t>
  </si>
  <si>
    <t>便于农产品运输，方便农户出行。</t>
  </si>
  <si>
    <t>双堍村村委会</t>
  </si>
  <si>
    <t>向本</t>
  </si>
  <si>
    <t>太子镇李姓村产业路建设项目</t>
  </si>
  <si>
    <t>李姓村</t>
  </si>
  <si>
    <t>李姓村太子庙合作社产业基地产业路，长600米，宽3.5米。</t>
  </si>
  <si>
    <t>减少产业生产成本，带动3人就业。</t>
  </si>
  <si>
    <t>李姓村村委会</t>
  </si>
  <si>
    <t>李新来</t>
  </si>
  <si>
    <t>太子镇合计：</t>
  </si>
  <si>
    <t>太子镇德夫村产业园项目</t>
  </si>
  <si>
    <t>德夫村</t>
  </si>
  <si>
    <t>新建德夫村级产业园厂房等配套设施。</t>
  </si>
  <si>
    <t>带动周边村村民村民务工，增加村集体经济收入。</t>
  </si>
  <si>
    <t>德夫村村委会</t>
  </si>
  <si>
    <t>李名众</t>
  </si>
  <si>
    <t>太子镇樟铺村黄太线至柯家湾线提档升级工程项目</t>
  </si>
  <si>
    <t>樟铺村</t>
  </si>
  <si>
    <t>对樟铺村黄太线至柯家湾长660米、宽3米的农村公路进行提档升级。</t>
  </si>
  <si>
    <t>方便村民的出行安全。</t>
  </si>
  <si>
    <t>樟铺村村委会</t>
  </si>
  <si>
    <t>明祥鳌</t>
  </si>
  <si>
    <t>大王镇贵湾村新建标准化厂房工程项目</t>
  </si>
  <si>
    <t>360平方米，无尘车间，包装车间二层半</t>
  </si>
  <si>
    <t>老促会项目合计：</t>
  </si>
  <si>
    <t>开发区·铁山区2024年度衔接资金支持巩固拓展脱贫攻坚成果和乡村振兴实施计划项目清单（其他需支持的产业发展、基础设施项目-190万元）</t>
  </si>
  <si>
    <t>大王镇下海村光伏发电整改项目</t>
  </si>
  <si>
    <t>光伏电站建设</t>
  </si>
  <si>
    <t>下海村</t>
  </si>
  <si>
    <t>20KW光伏发电建设</t>
  </si>
  <si>
    <t>增加脱贫户就业岗位，增加村集体收入</t>
  </si>
  <si>
    <t>曹青</t>
  </si>
  <si>
    <t>大王镇港东村和美乡村整治项目</t>
  </si>
  <si>
    <t>老房周边环境整治，青石板路面修建，水塘清淤整治，道路安全设施等相关建设</t>
  </si>
  <si>
    <t>大王镇坎下村村庄整治项目</t>
  </si>
  <si>
    <t>坎下村</t>
  </si>
  <si>
    <t>港边六组道路加宽1.5米，长400米，含砌炕建设等；翻水桥至英凤湾道路加宽1米，长800米；公厕修建；</t>
  </si>
  <si>
    <t>程时文</t>
  </si>
  <si>
    <t>大王镇和美乡村“两片一带”示范整治项目</t>
  </si>
  <si>
    <t>以农旅结合为主体的港西、贵湾、港东、南山、莲花村连片示范；以大王街为主体的上街、下街、柯畈、枫树、长林、刘寿、继武、王崇、港沟村连片示范；以沿老315为主体的柯畈、上堰、下堰、下刘、坎下、下垅、中庄村连带示范，进行村庄整治，人居环境提升</t>
  </si>
  <si>
    <t>改善“千村万树”示范村庄周边农旅环境，提升群众人居生活环境</t>
  </si>
  <si>
    <t>李文锋</t>
  </si>
  <si>
    <t>大王镇项目合计：</t>
  </si>
  <si>
    <t>太子镇德夫村产业园一期配套项目</t>
  </si>
  <si>
    <t>增加村集体经济收入，带动农民就业。</t>
  </si>
  <si>
    <t>太子镇龙庄村光伏项目</t>
  </si>
  <si>
    <t>龙庄村</t>
  </si>
  <si>
    <t>20KW光伏项目建设。</t>
  </si>
  <si>
    <t>增加村集体经济收入，带动农民务工。</t>
  </si>
  <si>
    <t>龙庄村村委会</t>
  </si>
  <si>
    <t>费久文</t>
  </si>
  <si>
    <t>太子镇官山村沟渠建设项目</t>
  </si>
  <si>
    <t>小型农田水利设施建设</t>
  </si>
  <si>
    <t>官山村</t>
  </si>
  <si>
    <t>新建港渠300米。</t>
  </si>
  <si>
    <t>带动苗圃等种植业的发展，带动农民就业。</t>
  </si>
  <si>
    <t>王有幸</t>
  </si>
  <si>
    <t>太子镇山海村产业路项目</t>
  </si>
  <si>
    <t>山海村</t>
  </si>
  <si>
    <t>新建长100米、宽4.5米产业路。</t>
  </si>
  <si>
    <t>便利茶产业采集与运输，带动农民务工。</t>
  </si>
  <si>
    <t>山海村村村委会</t>
  </si>
  <si>
    <t>费上森</t>
  </si>
  <si>
    <t>太子镇项目合计：</t>
  </si>
  <si>
    <t>金山街道金山村人居环境整治项目</t>
  </si>
  <si>
    <t>金山村</t>
  </si>
  <si>
    <t>修复主干道破损区域；对排水港进行清淤，塌陷区域进行维修；拆除祠堂旁边旱厕群；对危房进行改造；新建排水管网等人居环境整治项目</t>
  </si>
  <si>
    <t>全面改善人居环境</t>
  </si>
  <si>
    <t>金山村村民委员会</t>
  </si>
  <si>
    <t>杨军</t>
  </si>
  <si>
    <t>金山街办项目合计：</t>
  </si>
  <si>
    <t>章山街道龙泉村和美乡村排洪港环境整治项目</t>
  </si>
  <si>
    <t>龙泉村</t>
  </si>
  <si>
    <t>对排洪港两旁杂树杂草进行砍伐清除;同时，对排洪港进行清淤并新建片石挡水坝。</t>
  </si>
  <si>
    <t>一是有助于防洪排涝，二是方便群众灌溉，增强群众从事农业生产的信心，提高农业产量</t>
  </si>
  <si>
    <t>云国强</t>
  </si>
  <si>
    <t>章山街道章山村水利设施补短板项目</t>
  </si>
  <si>
    <t>章山村</t>
  </si>
  <si>
    <t>对李朝班中港铺设200米左右涵管，改善稻田灌溉引流排水功能。</t>
  </si>
  <si>
    <t>张金保</t>
  </si>
  <si>
    <t>章山街道项目合计：</t>
  </si>
  <si>
    <t>大王镇农村寄递物流网点提档升级项目</t>
  </si>
  <si>
    <t>农村公共服务</t>
  </si>
  <si>
    <t>其他</t>
  </si>
  <si>
    <t>寄递物流村</t>
  </si>
  <si>
    <t>大王镇17个农村寄递物流村级服务网点提档升级</t>
  </si>
  <si>
    <t>改善农村寄递物流服务质效，提高“快进进村”获得感。</t>
  </si>
  <si>
    <t>太子镇农村寄递物流网点提档升级项目</t>
  </si>
  <si>
    <t>太子镇14个农村寄递物流村级服务网点提档升级。</t>
  </si>
  <si>
    <t>提升太子镇14个村的寄递物流水平。</t>
  </si>
  <si>
    <t>肖健</t>
  </si>
  <si>
    <t>金山街道农村寄递物流网点提档升级项目</t>
  </si>
  <si>
    <t>金山街办6个农村寄递物流村级服务网点提档升级。</t>
  </si>
  <si>
    <t>对农村寄递物流村级服务网点进行提档升级</t>
  </si>
  <si>
    <t>金山街办</t>
  </si>
  <si>
    <t>赵珍珍</t>
  </si>
  <si>
    <t>汪仁镇农村寄递物流网点提档升级项目</t>
  </si>
  <si>
    <t>汪仁镇9个农村寄递物流村级服务网点提档升级。</t>
  </si>
  <si>
    <t>章山街道农村寄递物流网点提档升级项目</t>
  </si>
  <si>
    <t>章山街道3个农村寄递物流村级服务网点提档升级。</t>
  </si>
  <si>
    <t>方便农村群众的寄递需求</t>
  </si>
  <si>
    <t>李涛</t>
  </si>
  <si>
    <t>15567570115</t>
  </si>
  <si>
    <t>寄递物流项目合计：</t>
  </si>
  <si>
    <t>产业基地水肥一体化喷灌设施建设；防冻棚全覆盖建设，受冻福柑苗补苗等。</t>
  </si>
  <si>
    <t>市挂点村项目大王镇合计：</t>
  </si>
  <si>
    <t>市挂点村项目太子镇合计：</t>
  </si>
  <si>
    <t>25KW光伏发电建设</t>
  </si>
  <si>
    <t>产业发展和基础设施项目大王镇项目合计：</t>
  </si>
  <si>
    <t>产业发展和基础设施项目太子镇项目合计：</t>
  </si>
  <si>
    <t>产业发展和基础设施项目金山街办项目合计：</t>
  </si>
  <si>
    <t>产业发展和基础设施项目章山街道项目合计：</t>
  </si>
  <si>
    <t>中庄村</t>
  </si>
  <si>
    <t>大王镇中庄村人居环境整治项目</t>
  </si>
  <si>
    <t>危房宅基地整治，小三园建设、竹篱笆、木栅栏、砌围墙，新建1个公厕、改造2个公厕、停车场建设</t>
  </si>
  <si>
    <t>中庄村村民委员会</t>
  </si>
  <si>
    <t>李相明</t>
  </si>
  <si>
    <t>下街村</t>
  </si>
  <si>
    <t>大王镇下街村人居环境整治项目</t>
  </si>
  <si>
    <t>四、五组道路户户连，一、二组卫生整治建设，水渠清淤，拖运卫生死角垃圾</t>
  </si>
  <si>
    <t>下街村村民委员会</t>
  </si>
  <si>
    <t>陈永福</t>
  </si>
  <si>
    <t>莲花村</t>
  </si>
  <si>
    <t>大王镇莲花村人居环境整治项目</t>
  </si>
  <si>
    <r>
      <rPr>
        <b/>
        <sz val="10"/>
        <rFont val="宋体"/>
        <charset val="134"/>
      </rPr>
      <t>樟树下湾</t>
    </r>
    <r>
      <rPr>
        <b/>
        <sz val="10"/>
        <color theme="1"/>
        <rFont val="宋体"/>
        <charset val="134"/>
      </rPr>
      <t>围墙</t>
    </r>
    <r>
      <rPr>
        <b/>
        <sz val="10"/>
        <rFont val="宋体"/>
        <charset val="134"/>
      </rPr>
      <t>580米建设，大房柯公共厕所建设，四组公共厕所建设</t>
    </r>
  </si>
  <si>
    <t>莲花村村民委员会</t>
  </si>
  <si>
    <t>程良强</t>
  </si>
  <si>
    <t>继武村</t>
  </si>
  <si>
    <t>大王镇继武村人居环境整治项目</t>
  </si>
  <si>
    <t>湖边公路及停车场建设，死角硬化，门口塘周边整治，前排门前硬化和修整，危房旱厕改建，宅基地翻新，水渠清淤，拖运卫生死角垃圾</t>
  </si>
  <si>
    <t>继武村村民委员会</t>
  </si>
  <si>
    <t>李名前</t>
  </si>
  <si>
    <t>南山村</t>
  </si>
  <si>
    <t>大王镇南山村人居环境整治项目</t>
  </si>
  <si>
    <t>户户连破损道路恢复，水塘沟渠清淤，危房旱厕拆除，卫生死角清理</t>
  </si>
  <si>
    <t>南山村村民委员会</t>
  </si>
  <si>
    <t>陈敬文</t>
  </si>
  <si>
    <t>上街村</t>
  </si>
  <si>
    <t>大王镇上街村人居环境整治项目</t>
  </si>
  <si>
    <t>全村危房、旱厕拆除或加固；黑臭沟渠水体清淤、沟渠危险段安装护栏；村庄小三园建设；村庄内卫生死角清理；村庄内路埂、排水沟沟底硬化；湾组内基础实施提升等</t>
  </si>
  <si>
    <t>上街村村民委员会</t>
  </si>
  <si>
    <t>刘恒炜</t>
  </si>
  <si>
    <t>王崇村</t>
  </si>
  <si>
    <t>大王镇王崇村人居环境整治项目</t>
  </si>
  <si>
    <t>四组：新建下水道；空基平整；村组路、空基整治硬化；排水沟整改；饮用水连接150米；边坡整治；大屋湾组：空基平整；下水道整治；乱堆乱放建筑余料；围栏整治；拆除危房。</t>
  </si>
  <si>
    <t>王崇村村民委员会</t>
  </si>
  <si>
    <t>王定益</t>
  </si>
  <si>
    <t>大王镇下刘村人居环境整治项目</t>
  </si>
  <si>
    <t>洪石湾九组房前屋后环境卫生整治、450米排水沟清淤整修、闲置宅基地安装围栏、户户连道路硬化、拆除危房、旱厕建小三园、全村环境卫生整治等。</t>
  </si>
  <si>
    <t>下刘村村民委员会</t>
  </si>
  <si>
    <t>大王镇陈宝村人居环境整治项目</t>
  </si>
  <si>
    <t>建设小三园、护栏、挡土墙，沟渠港堰清淤整治建设和卫生死角清理，危房整改，垃圾堆挖机整理等村庄基础设施建设。</t>
  </si>
  <si>
    <t>陈宝村村民委员会</t>
  </si>
  <si>
    <t>大王镇上堰村人居环境整治项目</t>
  </si>
  <si>
    <t>大湾三个公厕改造，旱厕危房拆除，沟渠清淤，水塘排水渠改造、建筑余料清理。</t>
  </si>
  <si>
    <t>上堰村村民委员会</t>
  </si>
  <si>
    <t>大王镇贵湾村人居环境整治项目</t>
  </si>
  <si>
    <t>三座古井修复、危房旱厕拆除整治小三园建设、建筑垃圾外运、沟渠整修、户户连道路硬化。</t>
  </si>
  <si>
    <t>贵湾村村民委员会</t>
  </si>
  <si>
    <t>大王镇港东村人居环境整治项目</t>
  </si>
  <si>
    <t>村组路整治硬化、入户路整治硬化、废弃场地垃圾场所整治硬化、旱厕拆除改造、小三园改造、沟渠清淤整治。</t>
  </si>
  <si>
    <t>港东村村民委员会</t>
  </si>
  <si>
    <t>柯畈村</t>
  </si>
  <si>
    <t>大王镇柯畈村人居环境整治项目</t>
  </si>
  <si>
    <t>新建公厕1处、水塘沟渠黑臭水体清淤、水渠重砌、全村危房旱厕拆除或加固、村庄小三园建设、村庄卫生死角清理、拖运建筑垃圾、狭窄道路拓宽、停车场建设。</t>
  </si>
  <si>
    <t>柯畈村村民委员会</t>
  </si>
  <si>
    <t>柯路遥</t>
  </si>
  <si>
    <t>大王镇金寨村人居环境整治项目</t>
  </si>
  <si>
    <t>二组路面硬化、危房旱厕拆除、垃圾勾臂桶维修、水塘升级改造、拖运村庄生活垃圾、沟渠硬化200米。</t>
  </si>
  <si>
    <t>金寨村村民委员会</t>
  </si>
  <si>
    <t>大王镇八祥村人居环境整治项目</t>
  </si>
  <si>
    <t>全村危房、早厕拆除或加固，七组（细麦林咀）公共厕所建设，仿古围墙（不得用于墙绘）490米建设，三组公共厕所建设。</t>
  </si>
  <si>
    <t>八祥村村民委员会</t>
  </si>
  <si>
    <t>港西村</t>
  </si>
  <si>
    <t>大王镇港西村人居环境整治项目</t>
  </si>
  <si>
    <t>1.下门庄：水塘清涂、拉进水管网。2.下门庄：新建公厕进行标准化、现代化水冲式建设，配独立卫生间、洗手台维护等基本设施。</t>
  </si>
  <si>
    <t>港西村村民委员会</t>
  </si>
  <si>
    <t>李和平</t>
  </si>
  <si>
    <t>刘寿村</t>
  </si>
  <si>
    <t>大王镇刘寿村人居环境整治项目</t>
  </si>
  <si>
    <r>
      <rPr>
        <b/>
        <sz val="10"/>
        <color theme="1"/>
        <rFont val="宋体"/>
        <charset val="134"/>
      </rPr>
      <t>村庄</t>
    </r>
    <r>
      <rPr>
        <b/>
        <sz val="10"/>
        <rFont val="宋体"/>
        <charset val="134"/>
      </rPr>
      <t>垃圾清运、一组二组中心湾广场沟渠改造、危房拆除整治、一组二组村委主路段路边硬化、山坡护砌。</t>
    </r>
  </si>
  <si>
    <t>刘寿村村民委员会</t>
  </si>
  <si>
    <t>刘合兵</t>
  </si>
  <si>
    <t>大王镇坎下村人居环境整治项目</t>
  </si>
  <si>
    <r>
      <rPr>
        <b/>
        <sz val="10"/>
        <color theme="1"/>
        <rFont val="宋体"/>
        <charset val="134"/>
      </rPr>
      <t>大湾</t>
    </r>
    <r>
      <rPr>
        <b/>
        <sz val="10"/>
        <rFont val="宋体"/>
        <charset val="134"/>
      </rPr>
      <t>建设公厕2座，危房改建，水渠清淤400米，拖运卫生死角垃圾。</t>
    </r>
  </si>
  <si>
    <t>坎下村村民委员会</t>
  </si>
  <si>
    <t>长林村</t>
  </si>
  <si>
    <t>大王镇长林村人居环境整治项目</t>
  </si>
  <si>
    <t>长林村7组、8组、9组、10组（断头路）整治、沟渠清淤整治、旱厕拆除改造、户户联道路硬化、危险路段维护。</t>
  </si>
  <si>
    <t>长林村村民委员会</t>
  </si>
  <si>
    <t>李朝钦</t>
  </si>
  <si>
    <t>下堰村</t>
  </si>
  <si>
    <t>大王镇下堰村人居环境整治项目</t>
  </si>
  <si>
    <t>危房宅基地整治小三园建设、清淤水沟、旱厕危房拆除、5个组建设公厕5座、拆除废品站、全村卫生死角清理。</t>
  </si>
  <si>
    <t>下堰村村民委员会</t>
  </si>
  <si>
    <t>李青枫</t>
  </si>
  <si>
    <t>珠龙村</t>
  </si>
  <si>
    <t>大王镇珠龙村人居环境整治项目</t>
  </si>
  <si>
    <t>死角硬化，翻新，门口塘清淤维修整改，前排门前硬化和修整，危房改建，水渠清淤，拖运卫生死角垃圾。</t>
  </si>
  <si>
    <t>珠龙村村民委员会</t>
  </si>
  <si>
    <t>柯松林</t>
  </si>
  <si>
    <t>大王镇枫树村人居环境整治项目</t>
  </si>
  <si>
    <t>全村湾组环境整治卫生死角清理、全村道路环境整治2千米。</t>
  </si>
  <si>
    <t>枫树村村民委员会</t>
  </si>
  <si>
    <t>人居环境整治项目大王镇合计：</t>
  </si>
  <si>
    <t>章山街道办事处</t>
  </si>
  <si>
    <t>章山街道龙山村人居环境整治项目</t>
  </si>
  <si>
    <t>龙山村下刘湾、陈家湾、油铺垅张、刘家湾建筑垃圾清理、小三园建设、卫生死角清理</t>
  </si>
  <si>
    <t>改善群众人居生活环境、建设宜居宜业和美乡村</t>
  </si>
  <si>
    <t>龙山村村民委员会</t>
  </si>
  <si>
    <t>下段村</t>
  </si>
  <si>
    <t>章山街道下段村人居环境整治项目</t>
  </si>
  <si>
    <t>石佛洞湾，番瓜宕湾，庙尔嘴湾三个湾组内港渠清淤；钟山大道下段村段红线外建筑垃圾清运。</t>
  </si>
  <si>
    <t>下段村村民委员会</t>
  </si>
  <si>
    <t>滨湖村</t>
  </si>
  <si>
    <t>章山街道滨湖村人居环境整治项目</t>
  </si>
  <si>
    <t>下径湾中心沟1200米清於，文体广场周边停车位20个，中心路两边小三园建设十处，卫生死角清理。</t>
  </si>
  <si>
    <t>滨湖村村民委员会</t>
  </si>
  <si>
    <t>章山街道龙泉村人居环境整治项目</t>
  </si>
  <si>
    <t>清理建筑垃圾及余料；清理沟渠塘堰约3000米
“小三园”、停车场整治建设；垃圾分类棚建设。</t>
  </si>
  <si>
    <t>龙泉村村民委员会</t>
  </si>
  <si>
    <t>人居环境整治项目章山街道办事处合计：</t>
  </si>
  <si>
    <t>圣水泉村</t>
  </si>
  <si>
    <t>金山街道圣水泉村人居环境整治项目</t>
  </si>
  <si>
    <t>水塘河道清淤护沏，破损道路维修、改造，村内垃圾清理，房前屋后以及中心区域道路、活动场所改造硬化。</t>
  </si>
  <si>
    <t>金山街道路平村人居环境整治项目</t>
  </si>
  <si>
    <t>华屋尔湾水港清淤护沏，湾内破损路面修复，湾内闲置宅基地清理，湾内公共面积区域硬化，湾内排水沟修补硬化，解决湾内污水排放问题，全方位清除湾内杂草及垃圾。</t>
  </si>
  <si>
    <t>王太村</t>
  </si>
  <si>
    <t>金山街道王太村人居环境整治项目</t>
  </si>
  <si>
    <t>下王太湾3条主路破损处修缮；清理下王太湾3口水塘垃圾、清除塘泥、修复塘矿；下王太湾约800米长沟渠垃圾清理；修建活动广场及停车场1个。</t>
  </si>
  <si>
    <t>王坛村</t>
  </si>
  <si>
    <t>金山街道王坛村人居环境整治项目</t>
  </si>
  <si>
    <t>王坛村向家湾、明其代湾进行湾组人行道硬化，向家湾水塘改造。</t>
  </si>
  <si>
    <t>钟山村</t>
  </si>
  <si>
    <t>金山街道钟山村下周湾、何鼎丰湾人居环境整治项目</t>
  </si>
  <si>
    <t>下周湾门口塘维修及砌石坎；何鼎丰湾下何老祖堂门前道路硬化，道路边水塘黑臭水体清淤；何鼎丰湾门口临近金山大道旁群众活动场所铺设地砖，何鼎丰湾祖堂旁边池塘（约一亩）进行填埋改造成活动场所及新建污水管网；何鼎丰湾房前屋后垃圾及公共区域乱堆乱放进行清理。</t>
  </si>
  <si>
    <t>大路村</t>
  </si>
  <si>
    <t>金山街道大路村人居环境整治项目</t>
  </si>
  <si>
    <t>明其湾、大路新村水塘清淤护沏，对明其湾、梁许湾破损道路进行维修、改造，未拆迁湾组垃圾进行清理，房前屋后和湾组公共面积进行硬化等改造。</t>
  </si>
  <si>
    <t>深化王钦臣湾人居环境提升二期建设工作，对观音洞路进行扩宽，并启动李氏大湾人居环境提升一期的建设工作，把排水港进行清淤、塌陷地方进行维修，未硬化、破损道路进行修复，新建排水管网。</t>
  </si>
  <si>
    <t>路东村</t>
  </si>
  <si>
    <t>金山街道路东村人居环境整治项目</t>
  </si>
  <si>
    <t>柯家庄湾公共区域场地硬化，清理闲置的宅基地，道路旁边进行挡土墙护砌。对湾内沟渠进行清淤及加盖沟渠板，所有的房前屋后和垃圾进行清理，全方位清除湾内杂草及树木等。</t>
  </si>
  <si>
    <t>张冲村</t>
  </si>
  <si>
    <t>金山街道张冲村人居环境整治项目</t>
  </si>
  <si>
    <t>老刘韦线破损道路整体修复、对老刘韦线两侧排水沟硬化，冯胖子湾路边水塘搭建栏杆。</t>
  </si>
  <si>
    <t>人居环境整治项目金山街道合计：</t>
  </si>
  <si>
    <t>柏树下村</t>
  </si>
  <si>
    <t>汪仁镇柏树下村人居环境整治项目</t>
  </si>
  <si>
    <t>大棋路口到曹国重湾路段700米提档升级。</t>
  </si>
  <si>
    <t>曾家湾村</t>
  </si>
  <si>
    <t>汪仁镇曾家湾村人居环境整治项目</t>
  </si>
  <si>
    <t>曾家湾村委会门口至灰石厂700米道路硬化。</t>
  </si>
  <si>
    <t>汪仁镇刘铺村人居环境整治项目</t>
  </si>
  <si>
    <t>对刘铺村曹礼洲湾1200㎡的荒废广场提档升级进行全面硬化。</t>
  </si>
  <si>
    <t>刘铺村村委会</t>
  </si>
  <si>
    <t>四连山村</t>
  </si>
  <si>
    <t>汪仁镇柯家湾人居环境整治项目</t>
  </si>
  <si>
    <t>农村污水治理</t>
  </si>
  <si>
    <t>柯家湾老隧道口处通过原老港清淤，港底硬化工程，引入活水进入，改善群众生活环境。</t>
  </si>
  <si>
    <t>汪仁村</t>
  </si>
  <si>
    <t>汪仁镇汪仁村乡村公路项目</t>
  </si>
  <si>
    <t>张家大塘路口至曹廖两湾路口1200米道路建设。</t>
  </si>
  <si>
    <t>改善群众人居生活环境，畅通村民出行道路。</t>
  </si>
  <si>
    <t>360人</t>
  </si>
  <si>
    <t>王贵村</t>
  </si>
  <si>
    <t>汪仁镇王贵村人居环境整治项目</t>
  </si>
  <si>
    <t>王贵湾道路拓宽、两边环境整治。</t>
  </si>
  <si>
    <t>800人</t>
  </si>
  <si>
    <t>500人</t>
  </si>
  <si>
    <t>徐斌村</t>
  </si>
  <si>
    <t>汪仁镇徐斌村人居环境整治项目</t>
  </si>
  <si>
    <t>徐斌东路提档升级，路面提档升级。</t>
  </si>
  <si>
    <t>汪仁镇沿湖村人居环境整治项目</t>
  </si>
  <si>
    <t>沿湖村主干道吴志班湾到石家湖大堤段提档升级，路面维修提档升级。</t>
  </si>
  <si>
    <t>章畈村</t>
  </si>
  <si>
    <t>汪仁镇章畈村人居环境整治项目</t>
  </si>
  <si>
    <t>旱厕拆除改建泊车位，新建公厕，新建广场。建筑垃圾、白色垃圾清理，公路桥面加宽，生活水塘环境清理，乱搭乱建清理整治。</t>
  </si>
  <si>
    <t>罗灯喜</t>
  </si>
  <si>
    <t>分水岭村</t>
  </si>
  <si>
    <t>汪仁镇分水岭村人居环境整治项目</t>
  </si>
  <si>
    <t>盛柏祥主干道道路提档升级。</t>
  </si>
  <si>
    <t>分水岭村委会</t>
  </si>
  <si>
    <t>枯树咀村</t>
  </si>
  <si>
    <t>汪仁镇枯树咀村人居环境整治项目</t>
  </si>
  <si>
    <t>大棋路口到罗家湾路段提档升级。</t>
  </si>
  <si>
    <t>黄荆头村</t>
  </si>
  <si>
    <t>汪仁镇黄荆头村人居环境整治项目</t>
  </si>
  <si>
    <t>对黄荆头村柯家湾1500㎡的荒废广场提档升级进行全面硬化。</t>
  </si>
  <si>
    <t>黄荆头村村委会</t>
  </si>
  <si>
    <t>冯猛</t>
  </si>
  <si>
    <t>王叶村</t>
  </si>
  <si>
    <t>汪仁镇王叶村人居环境整治项目</t>
  </si>
  <si>
    <t>对王叶村旱厕拆除改建泊车位，新建公厕，新建广场。垃圾清理，生活水塘环境清理，排水沟修建,乱搭乱建清理整治。</t>
  </si>
  <si>
    <t>王叶村委会</t>
  </si>
  <si>
    <t>人居环境整治项目汪仁镇合计：</t>
  </si>
  <si>
    <t>张畈村</t>
  </si>
  <si>
    <t>太子镇张畈村村庄人居环境整治项目</t>
  </si>
  <si>
    <t>和美乡村建设行动</t>
  </si>
  <si>
    <t>1、对残垣断壁拆彻底、清到位,合理利用为“小三园”或群众公共活动场地;
2、公共设施建设：建设公共厕所、购置垃圾中转勾背桶等公共设施，提高村庄的公共服务水平。</t>
  </si>
  <si>
    <t>张畈村村委会</t>
  </si>
  <si>
    <t>张功文</t>
  </si>
  <si>
    <t>太子镇德夫湾团垴人居环境整治项目</t>
  </si>
  <si>
    <t>地面硬化800平方、小三园建设1200平方、沟渠清理护砌50米、建筑垃圾清理40吨</t>
  </si>
  <si>
    <t>太子镇世英村人居环境整治项目</t>
  </si>
  <si>
    <t>1、卫生环境清理，全面清理村内的生活垃圾、建筑垃圾。
2、拆除全村危房、旱厕、残垣断壁百余处，并及时清理建筑垃圾，联合屋主打造小三园。</t>
  </si>
  <si>
    <t>太子镇刘政村人居环境整治项目</t>
  </si>
  <si>
    <t>上门西边塘到下门新村500余米，砌石、排污管道铺设、盖板盖顶等,上门湾西边塘排污管道建设20米、门口塘损毁塘堰浆砌石块100米，护栏修复50米等,500米两条主进湾道路扩宽1米</t>
  </si>
  <si>
    <t>刘政村村委会</t>
  </si>
  <si>
    <t>刘冬冬</t>
  </si>
  <si>
    <t>太子镇官山村人居环境整治项目</t>
  </si>
  <si>
    <t>1、拆除危房旱厕残垣断壁；2、清理垃圾暨建筑余料；3、新建公厕</t>
  </si>
  <si>
    <t>官山村村委会</t>
  </si>
  <si>
    <t>港泉村</t>
  </si>
  <si>
    <t>太子镇港泉村人居环境整治项目</t>
  </si>
  <si>
    <t>1、卫生基础设施建设：购置垃圾勾背桶、垃圾桶，以此提高村庄的公共服务水平，同时建造2个卫生公共厕所。                                         2.村组环境清理：全面清理村庄内的年久堆积的生活垃圾、建筑垃圾等。
3、塘、沟渠清理及硬化：对村组内的塘、沟渠进行垃圾清理及疏通硬化。</t>
  </si>
  <si>
    <t>港泉村村民委员会</t>
  </si>
  <si>
    <t>明祥利</t>
  </si>
  <si>
    <t>舒垅村</t>
  </si>
  <si>
    <t>太子镇舒垅村人居环境整治项目</t>
  </si>
  <si>
    <t>1.二组、四组门口塘900平方砌护栏、池塘周边环境治理800平方，2.全村门前屋后区域建设竹篱笆2000米。</t>
  </si>
  <si>
    <t>舒克猛</t>
  </si>
  <si>
    <t>太子镇樟铺村人居环境整治项目</t>
  </si>
  <si>
    <t>1、卫生基础设施建设：购置垃圾勾背桶、垃圾桶，以此提高村庄的公共服务水平，同时建造2个卫生公共厕所。                                         2.村组环境清理：全面清理村庄内的年久堆积的生活垃圾、建筑垃圾等。
3、塘、沟渠清理及硬化：对村组内的塘、沟渠进行垃圾清理及疏通硬化，改善水质，提升村组内环境卫生情况。
4、村组道路环境整治：对村组道路两旁的杂草灌木丛进行重新规划，同时对卫生死角进行清理。</t>
  </si>
  <si>
    <t>樟铺村村民委员会</t>
  </si>
  <si>
    <t>塘埠村</t>
  </si>
  <si>
    <t>太子镇塘埠村人居环境整治项目项目</t>
  </si>
  <si>
    <t>乡村基础设施建设</t>
  </si>
  <si>
    <t>道路加宽、硬化共500米，砌石挡墙、水塘护坡120米、
危房旱厕拆除、广场硬化2000米、环境整治、港渠治理1.8千米。</t>
  </si>
  <si>
    <t>塘埠村委会</t>
  </si>
  <si>
    <t>黄召肄</t>
  </si>
  <si>
    <t>洪桥村</t>
  </si>
  <si>
    <t>太子镇洪桥村人居环境整治项目</t>
  </si>
  <si>
    <t>人居环境</t>
  </si>
  <si>
    <t>1、危房，旱厕，残垣断壁拆除、鸡棚拆除
2、建设一个广场硬化，绿化
3、房前屋后硬化，路边绿化
4、沟渠整治清理</t>
  </si>
  <si>
    <t>洪桥村村委会</t>
  </si>
  <si>
    <t>汪志刚</t>
  </si>
  <si>
    <t>太子镇碧湖村村人居环境整治项目</t>
  </si>
  <si>
    <t>碧湖村三组旱厕拆除场地平整硬化，黑臭水塘填埋整治。</t>
  </si>
  <si>
    <t>碧湖村村委会</t>
  </si>
  <si>
    <t>太子镇山海村人居环境整治项目</t>
  </si>
  <si>
    <t>1、六组山口下门湾组公共区域内拆除残垣断壁建设小三园；
2、对湾组内危房进行加固修缮；
3、购买垃圾桶放置人员密集位置；</t>
  </si>
  <si>
    <t>山海村村委会</t>
  </si>
  <si>
    <t>太子镇双堍村卜地钟湾整治项目</t>
  </si>
  <si>
    <t>三四五组路桥整治修缮</t>
  </si>
  <si>
    <t>太子镇龙庄村人居环境整治项目</t>
  </si>
  <si>
    <t>1、垃圾清理：清除村湾卫生死角、建筑垃圾及时清理。
2、消除危房风险：对残垣断壁的拆除加大力度，旱厕的清理。
3、活水进湾：将600米外的河水引进湾内，改善湾内臭水问题，同时也可以拯救上百亩良田。
4、道路沿线整治：对村庄道路沿线的环境进行整治，包括道路两侧的垃圾清理、杂草清除、花草种植等。
5、公共设施建设：购置垃圾中转勾背桶、垃圾分类等公共设施，提高村庄的公共服务水平。</t>
  </si>
  <si>
    <t>四门村</t>
  </si>
  <si>
    <t>太子镇四门村人居环境整治项目</t>
  </si>
  <si>
    <t>1.对池塘和总计3公里的沟渠进行起底试的大清除以及维修。2.清理鲶鱼垴建筑垃圾与余料等，引导村民放置指定区域。3.对四门内部农村危房，断壁残垣进行清理，修成小三园。</t>
  </si>
  <si>
    <t>上庄村</t>
  </si>
  <si>
    <t>太子镇上庄村人居环境整治项目</t>
  </si>
  <si>
    <t>2.5公里港渠清淤和下庄湾新塘环境治理</t>
  </si>
  <si>
    <t>2.5公里港渠清淤、花坛翻新及维护、硬化和下庄湾新塘环境治理</t>
  </si>
  <si>
    <t>改善群众人居生活环境，提高村民幸福指数</t>
  </si>
  <si>
    <t>上庄村村委会</t>
  </si>
  <si>
    <t>徐海浪</t>
  </si>
  <si>
    <t>官路村</t>
  </si>
  <si>
    <t>太子镇官路村人居环境整治项目</t>
  </si>
  <si>
    <t>1.清通畅。清除1.清通畅。清除村湾内危房， 残垣断壁 ，建筑垃圾、 乱搭乱建处；清除村湾内塘堰、沟渠等水体漂浮物和障碍物 ，并对2公里范围的沟渠进行清底、砌墙维护。
2.“小三园”建设。对可以改造成“小三园”的13处空地进行改造。
3.旱厕改建。对有改建意愿的旱厕进行水冲式改建。
4.污水修复。对污水管网处堵塞、破损处进行修复。
5.各组道路沿线整治。道路边清理、砌花坛、绿化。
6.路灯维护。对全村需要维护的路灯进行修复。村湾内危房， 残垣断壁 。</t>
  </si>
  <si>
    <t xml:space="preserve">否 </t>
  </si>
  <si>
    <t>官路村村委会</t>
  </si>
  <si>
    <t>李元高</t>
  </si>
  <si>
    <t>朋畈村</t>
  </si>
  <si>
    <t>太子镇朋畈村人居环境整治项目</t>
  </si>
  <si>
    <t>人居环境政治</t>
  </si>
  <si>
    <t>1.四中水库分流水渠、朋畈村委会吴德淳，2.400米主路扩宽2米</t>
  </si>
  <si>
    <t>人居环境整治项目太子镇合计：</t>
  </si>
  <si>
    <r>
      <rPr>
        <b/>
        <sz val="17"/>
        <rFont val="方正小标宋简体"/>
        <charset val="134"/>
      </rPr>
      <t>开发区·铁山区2024年度衔接资金支持巩固拓展脱贫攻坚成果和乡村振兴</t>
    </r>
    <r>
      <rPr>
        <sz val="17"/>
        <rFont val="方正小标宋简体"/>
        <charset val="134"/>
      </rPr>
      <t>实施计划项目清单</t>
    </r>
    <r>
      <rPr>
        <b/>
        <sz val="17"/>
        <rFont val="方正小标宋简体"/>
        <charset val="134"/>
      </rPr>
      <t xml:space="preserve">（人居环境项目-660万元）                </t>
    </r>
  </si>
  <si>
    <t>二级项目类型</t>
  </si>
  <si>
    <t>项目建设内容</t>
  </si>
  <si>
    <t>资金来源（计划）</t>
  </si>
  <si>
    <t>项目负责人</t>
  </si>
  <si>
    <t>财政衔接资金（万元）</t>
  </si>
  <si>
    <t>其他资金（万元）</t>
  </si>
  <si>
    <t>中庄村
（8个湾）</t>
  </si>
  <si>
    <t>危房宅基地整治，小三园建设、竹篱笆、木栅栏、砌围墙、停车场建设</t>
  </si>
  <si>
    <t>下街村
（9个湾）</t>
  </si>
  <si>
    <t>莲花村
（15个湾）</t>
  </si>
  <si>
    <r>
      <rPr>
        <b/>
        <sz val="12"/>
        <rFont val="仿宋_GB2312"/>
        <charset val="134"/>
      </rPr>
      <t>樟树下湾</t>
    </r>
    <r>
      <rPr>
        <b/>
        <sz val="12"/>
        <color theme="1"/>
        <rFont val="仿宋_GB2312"/>
        <charset val="134"/>
      </rPr>
      <t>围墙</t>
    </r>
    <r>
      <rPr>
        <b/>
        <sz val="12"/>
        <rFont val="仿宋_GB2312"/>
        <charset val="134"/>
      </rPr>
      <t>580米建设</t>
    </r>
  </si>
  <si>
    <t>继武村
（2个湾）</t>
  </si>
  <si>
    <t>湖边公路及停车场建设，死角硬化，门口塘周边整治，前排门前硬化和修整，危房改建，宅基地翻新，水渠清淤，拖运卫生死角垃圾</t>
  </si>
  <si>
    <t>南山村
（7个湾）</t>
  </si>
  <si>
    <t>户户连破损道路恢复，水塘沟渠清淤，危房拆除，卫生死角清理</t>
  </si>
  <si>
    <t>上街村
（10个湾）</t>
  </si>
  <si>
    <t>全村危房拆除或加固；黑臭沟渠水体清淤、沟渠危险段安装护栏；村庄小三园建设；村庄内卫生死角清理；村庄内路埂、排水沟沟底硬化；湾组内基础实施提升等</t>
  </si>
  <si>
    <t>王崇村
（7个湾）</t>
  </si>
  <si>
    <t>下刘村
（12个湾）</t>
  </si>
  <si>
    <t>洪石湾九组房前屋后环境卫生整治、450米排水沟清淤整修、闲置宅基地安装围栏、户户连道路硬化、拆除危房建小三园、全村环境卫生整治等。</t>
  </si>
  <si>
    <t>陈宝村
（5个湾）</t>
  </si>
  <si>
    <t>上堰村
（8个湾）</t>
  </si>
  <si>
    <t>沟渠清淤，水塘排水渠改造、建筑余料清理。</t>
  </si>
  <si>
    <t>贵湾村
（1个湾）</t>
  </si>
  <si>
    <t>三座古井修复、危房拆除整治小三园建设、建筑垃圾外运、沟渠整修、户户连道路硬化。</t>
  </si>
  <si>
    <t>港东村
（6个湾）</t>
  </si>
  <si>
    <t>村组路整治硬化、入户路整治硬化、废弃场地垃圾场所整治硬化、小三园改造、沟渠清淤整治。</t>
  </si>
  <si>
    <t>柯畈村
（4个湾）</t>
  </si>
  <si>
    <t>水塘沟渠黑臭水体清淤、水渠重砌、全村危房拆除或加固、村庄小三园建设、村庄卫生死角清理、拖运建筑垃圾、狭窄道路拓宽、停车场建设。</t>
  </si>
  <si>
    <t>金寨村
（6个湾）</t>
  </si>
  <si>
    <t>二组路面硬化、危房拆除、垃圾勾臂桶维修、水塘升级改造、拖运村庄生活垃圾、沟渠硬化200米。</t>
  </si>
  <si>
    <t>八祥村
（7个湾）</t>
  </si>
  <si>
    <t>全村危房拆除或加固，仿古围墙（不得用于墙绘）490米建设</t>
  </si>
  <si>
    <t>港西村
（6个湾）</t>
  </si>
  <si>
    <t>下门庄：水塘清涂、拉进水管网。</t>
  </si>
  <si>
    <t>刘寿村
（5个湾）</t>
  </si>
  <si>
    <r>
      <rPr>
        <b/>
        <sz val="12"/>
        <color theme="1"/>
        <rFont val="仿宋_GB2312"/>
        <charset val="134"/>
      </rPr>
      <t>村庄</t>
    </r>
    <r>
      <rPr>
        <b/>
        <sz val="12"/>
        <rFont val="仿宋_GB2312"/>
        <charset val="134"/>
      </rPr>
      <t>垃圾清运、一组二组中心湾广场沟渠改造、危房拆除整治、一组二组村委主路段路边硬化、山坡护砌。</t>
    </r>
  </si>
  <si>
    <t>坎下村
（5个湾）</t>
  </si>
  <si>
    <t>危房改建，水渠清淤400米，拖运卫生死角垃圾。</t>
  </si>
  <si>
    <t>长林村
（11个湾）</t>
  </si>
  <si>
    <t>长林村7组、8组、9组、10组（断头路）整治、沟渠清淤整治、户户联道路硬化、危险路段维护。</t>
  </si>
  <si>
    <t>下堰村
（5个湾）</t>
  </si>
  <si>
    <t>危房宅基地整治小三园建设、清淤水沟、危房拆除、拆除废品站、全村卫生死角清理。</t>
  </si>
  <si>
    <t>珠龙村
（4个湾）</t>
  </si>
  <si>
    <t>枫树村
（7个湾）</t>
  </si>
  <si>
    <t>龙山村
（5个湾）</t>
  </si>
  <si>
    <t>龙山村人居环境整治</t>
  </si>
  <si>
    <t>下段村
（7个湾）</t>
  </si>
  <si>
    <t>下段村人居环境整治</t>
  </si>
  <si>
    <t>滨湖村
（7个湾）</t>
  </si>
  <si>
    <t>滨湖村人居环境整治</t>
  </si>
  <si>
    <t>龙泉村
（7个湾）</t>
  </si>
  <si>
    <t>龙泉村人居环境整治</t>
  </si>
  <si>
    <t>章山街办合计：</t>
  </si>
  <si>
    <t>圣水泉村（1个湾）</t>
  </si>
  <si>
    <t>圣水泉村人居环境整治</t>
  </si>
  <si>
    <t>路平村
（3个湾）</t>
  </si>
  <si>
    <t>路平村人居环境整治</t>
  </si>
  <si>
    <t>王太村
（1个湾）</t>
  </si>
  <si>
    <t>王太村人居环境整治</t>
  </si>
  <si>
    <t>王坛村
（2个湾）</t>
  </si>
  <si>
    <t>王坛村人居环境整治</t>
  </si>
  <si>
    <t>钟山村
（4个湾）</t>
  </si>
  <si>
    <t>钟山村下周湾、何鼎丰湾人居环境整治</t>
  </si>
  <si>
    <t>大路村
（4个湾）</t>
  </si>
  <si>
    <t>大路村人居环境整治</t>
  </si>
  <si>
    <t>金山村
（3个湾）</t>
  </si>
  <si>
    <t>金山村人居环境整治</t>
  </si>
  <si>
    <t>路东村
（1个湾）</t>
  </si>
  <si>
    <t>路东村人居环境整治</t>
  </si>
  <si>
    <t>张冲村
（5个湾）</t>
  </si>
  <si>
    <t>张冲村人居环境整治</t>
  </si>
  <si>
    <t>金山街道合计：</t>
  </si>
  <si>
    <t>柏树下村（11个湾）</t>
  </si>
  <si>
    <t>柏树下村人居环境整治</t>
  </si>
  <si>
    <t>曾家湾村（3个湾）</t>
  </si>
  <si>
    <t>曾家湾村人居环境整治</t>
  </si>
  <si>
    <t>刘铺村
（12个湾）</t>
  </si>
  <si>
    <t>刘铺村人居环境整治</t>
  </si>
  <si>
    <r>
      <rPr>
        <b/>
        <sz val="12"/>
        <rFont val="仿宋_GB2312"/>
        <charset val="134"/>
      </rPr>
      <t>对刘铺村曹礼洲湾1200</t>
    </r>
    <r>
      <rPr>
        <b/>
        <sz val="12"/>
        <rFont val="宋体"/>
        <charset val="134"/>
      </rPr>
      <t>㎡</t>
    </r>
    <r>
      <rPr>
        <b/>
        <sz val="12"/>
        <rFont val="仿宋_GB2312"/>
        <charset val="134"/>
      </rPr>
      <t>的荒废广场提档升级进行全面硬化。</t>
    </r>
  </si>
  <si>
    <t>四连山村（8个湾）</t>
  </si>
  <si>
    <t>柯家湾人居环境整治</t>
  </si>
  <si>
    <t>汪仁村
（8个湾）</t>
  </si>
  <si>
    <t>汪仁村乡村公路</t>
  </si>
  <si>
    <t>王贵村
（10个湾）</t>
  </si>
  <si>
    <t>王贵村人居环境整治</t>
  </si>
  <si>
    <t>徐斌村
（2个湾）</t>
  </si>
  <si>
    <t>徐斌村人居环境整治</t>
  </si>
  <si>
    <t>沿湖村
（10个湾）</t>
  </si>
  <si>
    <t>沿湖村人居环境整治</t>
  </si>
  <si>
    <t>章畈村
（9个湾）</t>
  </si>
  <si>
    <t>章畈村人居环境整治</t>
  </si>
  <si>
    <t>新建广场。建筑垃圾、白色垃圾清理，公路桥面加宽，生活水塘环境清理，乱搭乱建清理整治。</t>
  </si>
  <si>
    <t>分水岭村（6个湾）</t>
  </si>
  <si>
    <t>分水岭村人居环境整治</t>
  </si>
  <si>
    <t>枯树咀村（4个湾）</t>
  </si>
  <si>
    <t>枯树咀村人居环境整治</t>
  </si>
  <si>
    <t>黄荆头村（7个湾）</t>
  </si>
  <si>
    <t>黄荆头村人居环境整治</t>
  </si>
  <si>
    <r>
      <rPr>
        <b/>
        <sz val="12"/>
        <rFont val="仿宋_GB2312"/>
        <charset val="134"/>
      </rPr>
      <t>对黄荆头村柯家湾1500</t>
    </r>
    <r>
      <rPr>
        <b/>
        <sz val="12"/>
        <rFont val="宋体"/>
        <charset val="134"/>
      </rPr>
      <t>㎡</t>
    </r>
    <r>
      <rPr>
        <b/>
        <sz val="12"/>
        <rFont val="仿宋_GB2312"/>
        <charset val="134"/>
      </rPr>
      <t>的荒废广场提档升级进行全面硬化。</t>
    </r>
  </si>
  <si>
    <t>王叶村
（12个湾）</t>
  </si>
  <si>
    <t>王叶村人居环境整治</t>
  </si>
  <si>
    <t>对王叶村新建广场。垃圾清理，生活水塘环境清理，排水沟修建,乱搭乱建清理整治。</t>
  </si>
  <si>
    <t>汪仁镇合计：</t>
  </si>
  <si>
    <t>张畈村
（6个湾）</t>
  </si>
  <si>
    <t>张畈村村庄人居环境整治项目</t>
  </si>
  <si>
    <t>1、对残垣断壁拆彻底、清到位,合理利用为“小三园”或群众公共活动场地;
2、公共设施建设：购置垃圾中转勾背桶等公共设施，提高村庄的公共服务水平。</t>
  </si>
  <si>
    <t>德夫村
（7个湾）</t>
  </si>
  <si>
    <t>德夫湾团垴人居环境整治</t>
  </si>
  <si>
    <t>世英村
（3个湾）</t>
  </si>
  <si>
    <t>世英村人居环境整治</t>
  </si>
  <si>
    <t>1、卫生环境清理，全面清理村内的生活垃圾、建筑垃圾。
2、拆除全村危房、残垣断壁百余处，并及时清理建筑垃圾，联合屋主打造小三园。</t>
  </si>
  <si>
    <t>刘政村
（6个湾）</t>
  </si>
  <si>
    <t>刘政村人居环境整治</t>
  </si>
  <si>
    <t>上门西边塘到下门新村500余米，砌石、排污管道铺设、盖板盖顶等</t>
  </si>
  <si>
    <t>上门湾西边塘排污管道建设20米、门口塘损毁塘堰浆砌石块100米，护栏修复50米等</t>
  </si>
  <si>
    <t>500米两条主进湾道路扩宽1米</t>
  </si>
  <si>
    <t>官山村
（4个湾）</t>
  </si>
  <si>
    <t>太子镇官山村人居环境整治</t>
  </si>
  <si>
    <t>1、拆除危房旱厕残垣断壁；2、清理垃圾暨建筑余料；</t>
  </si>
  <si>
    <t>港泉村
（9个湾）</t>
  </si>
  <si>
    <t>港泉村人居环境整治</t>
  </si>
  <si>
    <t>1、卫生基础设施建设：购置垃圾勾背桶、垃圾桶，以此提高村庄的公共服务水平                         2.村组环境清理：全面清理村庄内的年久堆积的生活垃圾、建筑垃圾等。
3、塘、沟渠清理及硬化：对村组内的塘、沟渠进行垃圾清理及疏通硬化。</t>
  </si>
  <si>
    <t>舒垅村
（7个湾）</t>
  </si>
  <si>
    <t>舒垅村人居环境整治</t>
  </si>
  <si>
    <t>樟铺村
（22个湾）</t>
  </si>
  <si>
    <t>樟铺村人居环境整治</t>
  </si>
  <si>
    <t>1、卫生基础设施建设：购置垃圾勾背桶、垃圾桶，以此提高村庄的公共服务水平。                          2.村组环境清理：全面清理村庄内的年久堆积的生活垃圾、建筑垃圾等。
3、塘、沟渠清理及硬化：对村组内的塘、沟渠进行垃圾清理及疏通硬化，改善水质，提升村组内环境卫生情况。
4、村组道路环境整治：对村组道路两旁的杂草灌木丛进行重新规划，同时对卫生死角进行清理。</t>
  </si>
  <si>
    <t>塘埠村
（10个湾）</t>
  </si>
  <si>
    <t>塘埠村人居环境整治项目</t>
  </si>
  <si>
    <t>道路加宽、硬化共500米；砌石挡墙、水塘护坡120米；危房拆除、广场硬化2000米、环境整治、港渠治理1.8千米。</t>
  </si>
  <si>
    <t>洪桥村
（6个湾）</t>
  </si>
  <si>
    <t>洪桥村人居环境整治</t>
  </si>
  <si>
    <t>1、危房，残垣断壁拆除、鸡棚拆除
2、建设一个广场硬化，绿化
3、房前屋后硬化，路边绿化
4、沟渠整治清理</t>
  </si>
  <si>
    <t>碧湖村
（3个湾）</t>
  </si>
  <si>
    <t>碧湖村村人居环境整治</t>
  </si>
  <si>
    <t>黑臭水塘填埋整治。</t>
  </si>
  <si>
    <t>山海村
（6个湾）</t>
  </si>
  <si>
    <t>山海村人居环境整治</t>
  </si>
  <si>
    <t>双堍村
（9个湾）</t>
  </si>
  <si>
    <t>龙庄村
（10个湾）</t>
  </si>
  <si>
    <t>龙庄村人居环境整治</t>
  </si>
  <si>
    <t>1、垃圾清理：清除村湾卫生死角、建筑垃圾及时清理。
2、消除危房风险：对残垣断壁的拆除加大力度。
3、活水进湾：将600米外的河水引进湾内，改善湾内臭水问题，同时也可以拯救上百亩良田。
4、道路沿线整治：对村庄道路沿线的环境进行整治，包括道路两侧的垃圾清理、杂草清除、花草种植等。
5、公共设施建设：购置垃圾中转勾背桶、垃圾分类等公共设施，提高村庄的公共服务水平。</t>
  </si>
  <si>
    <t>四门村
（5个湾）</t>
  </si>
  <si>
    <t>四门村人居环境整治</t>
  </si>
  <si>
    <t>上庄村
（3个湾）</t>
  </si>
  <si>
    <t>上庄村人居环境整治</t>
  </si>
  <si>
    <t>官路村
（7个湾）</t>
  </si>
  <si>
    <t>官路村人居环境整治</t>
  </si>
  <si>
    <t xml:space="preserve">1.清通畅。清除1.清通畅。清除村湾内危房， 残垣断壁 ，建筑垃圾、 乱搭乱建处；清除村湾内塘堰、沟渠等水体漂浮物和障碍物 ，并对2公里范围的沟渠进行清底、砌墙维护。
2.“小三园”建设。对可以改造成“小三园”的13处空地进行改造。
3.污水修复。对污水管网处堵塞、破损处进行修复。
4.各组道路沿线整治。道路边清理、砌花坛、绿化。
5.路灯维护。对全村需要维护的路灯进行修复。村湾内危房， 残垣断壁。  </t>
  </si>
  <si>
    <t>朋畈村
（11个湾）</t>
  </si>
  <si>
    <t>朋畈村人居环境整治</t>
  </si>
  <si>
    <t>总计</t>
  </si>
  <si>
    <t>开发区·铁山区2024年度区级衔接资金支持巩固拓展脱贫攻坚成果和乡村振兴项目（产业发展、基础设施、人居环境整治及政策补助类项目-5003万元）</t>
  </si>
  <si>
    <t>填报单位（公章）：            填报人：             联系电话：                                                                                                                                          填报日期：2023年10月14日                                                                                                                                                                单位：万元、人、年</t>
  </si>
  <si>
    <t>项目预算总投资</t>
  </si>
  <si>
    <t>是否易地扶贫搬迁后扶项目</t>
  </si>
  <si>
    <t>是否属于共同缔造项目</t>
  </si>
  <si>
    <t>上级财政资金</t>
  </si>
  <si>
    <t>本级财政衔接资金</t>
  </si>
  <si>
    <t>其他资金</t>
  </si>
  <si>
    <t>和美乡村建设项目</t>
  </si>
  <si>
    <t>大王镇、太子镇、汪仁、金山、章山</t>
  </si>
  <si>
    <t>省级和美乡村贵湾村、李姓村人居环境提升项目；省级红色美丽乡村官山村红色遗址修复、村容村貌提升；区级和美乡村66个村容村貌提升，人居环境改善，基础设施建设等。</t>
  </si>
  <si>
    <t>以建设“五好两宜村庄”为目标，大力推进和美乡村试点建设，努力将试点村打造成绿色引领、风景秀美、环境宜居、产业合理、生活富裕的省级宜居宜业和美乡村建设示范村</t>
  </si>
  <si>
    <t>区农业农村局</t>
  </si>
  <si>
    <t>高峰</t>
  </si>
  <si>
    <t>两镇一区污水运行项目</t>
  </si>
  <si>
    <t>大王镇、太子镇</t>
  </si>
  <si>
    <t>一期：太子镇（舒垅村、李姓村、四门村、屋里村）；大王镇（上街村、下街村、王崇村）。二期：大王镇（南山村、港西村、港东村、贵湾村、中庄村、下海村、上堰村）及太子镇（益昌村、碧湖村、李姓村、官路村、德夫村、上庄村、四门村、官山村）</t>
  </si>
  <si>
    <t>“两镇一区”污水收集处理工程PPP项目工程，处理污水规模约5000吨/天，覆盖范围包括大王镇政府至太子镇黄授书段主管网，完成大王镇、太子镇镇区污水收集，保证通水</t>
  </si>
  <si>
    <t>进一步改善农村人居环境，解决乡镇污水处理厂因进水水量不足、进水水质COD偏低等问题</t>
  </si>
  <si>
    <t>区建设局</t>
  </si>
  <si>
    <t>司长远</t>
  </si>
  <si>
    <t>村级公益性事业项目</t>
  </si>
  <si>
    <t>大王镇、太子镇、汪仁镇、章山街办</t>
  </si>
  <si>
    <t>莲花村、上港村、王贵村、龙山村</t>
  </si>
  <si>
    <t>对道路、港渠等村内公共基础设施进行修缮、提档升级，改善村内公共环境。</t>
  </si>
  <si>
    <t>区财政局</t>
  </si>
  <si>
    <t>张雯</t>
  </si>
  <si>
    <t>经济扶持村项目</t>
  </si>
  <si>
    <t>加工流通项目</t>
  </si>
  <si>
    <t>加工业</t>
  </si>
  <si>
    <t>大王镇、汪仁镇</t>
  </si>
  <si>
    <t>江垅村、王贵村</t>
  </si>
  <si>
    <t>江垅村村集体合作社扩大香椿种植基地、建设香椿生产加工线；王贵村村集体合作社打造集种植、采摘、垂钓、观光、休闲为一体的研学基地，深入挖掘农耕文化，发展壮大集体经济，实现乡村振兴。</t>
  </si>
  <si>
    <t>立足产业发展，增强村集体经济发展活力，增加村民收入，稳步推进乡村振兴发展</t>
  </si>
  <si>
    <t>江垅村、王贵村村委会</t>
  </si>
  <si>
    <t>刘合林；王贤军</t>
  </si>
  <si>
    <t>18162918033；15826961168</t>
  </si>
  <si>
    <t>环境卫生项目</t>
  </si>
  <si>
    <t>汪仁镇、太子镇、大王镇、金山街办、章山街办</t>
  </si>
  <si>
    <t>保障了垃圾的及时处理，改善了村容镇貌</t>
  </si>
  <si>
    <t>保障垃圾及时处理，改善人居环境</t>
  </si>
  <si>
    <t>区城管局</t>
  </si>
  <si>
    <t>张青</t>
  </si>
  <si>
    <t>共同缔造项目</t>
  </si>
  <si>
    <t>大王镇、太子镇、汪仁镇、金山街办、章山街办</t>
  </si>
  <si>
    <t>柏树下村、上堰村、德夫村、黄荆头村、曾家湾村、下堰村、枫树村、世英村、洪桥村、滨湖村、龙山村等</t>
  </si>
  <si>
    <t>牢固树立以人民为中心的发展思想，坚持以群众幸福感和满意度为标准，用心用情用力推进各村共同缔造项目建设，共同缔造把民生实事办好</t>
  </si>
  <si>
    <t>建设好全区“共同缔造”试点项目</t>
  </si>
  <si>
    <t>区社工部</t>
  </si>
  <si>
    <t>水利工程项目</t>
  </si>
  <si>
    <t>汪仁镇、大王镇、太子镇、金山街道、章山街道</t>
  </si>
  <si>
    <t>百花村、徐斌村、四连山村、汪仁村、马鞍山村、分水岭村、港东村、港沟村、南山村、集会村、官山村、樟铺村、屋里村、洪桥村、李姓村、钟山村、路平村、下段村</t>
  </si>
  <si>
    <t>水库整治加固、水库雨水情测报和大坝安全监测、水库维修养护</t>
  </si>
  <si>
    <t>做好农村基础设施水库整治加固、水库维修养护、雨水情测报和大坝安全监测，确保水库安全运行</t>
  </si>
  <si>
    <t>彭霞</t>
  </si>
  <si>
    <t>农村港道清淤、水利设施维修项目</t>
  </si>
  <si>
    <t>汪仁镇、大王镇、金山街道、章山街道</t>
  </si>
  <si>
    <t>港道清淤、防汛抗旱、水利设施维修建设</t>
  </si>
  <si>
    <t>保障河道行洪安全及水利设施正常运行</t>
  </si>
  <si>
    <t>村级基础设施建设项目</t>
  </si>
  <si>
    <t>汪仁镇、金山街道、大王镇</t>
  </si>
  <si>
    <t>黄荆头村、磊山村、刘铺村、天井咀村、沿湖村、新农村、继武村、莲花村、刘寿村、金湖村等</t>
  </si>
  <si>
    <t>促进村集体经济发展，垃圾治理、修缮危房、污水治理等</t>
  </si>
  <si>
    <t>提升村民日常生活环境，提升村民生活质量</t>
  </si>
  <si>
    <t>王莉</t>
  </si>
  <si>
    <t>村级树木防护项目</t>
  </si>
  <si>
    <t>巩固推进千村万树项目，植树造林，优化村居环境</t>
  </si>
  <si>
    <t>保护村级森林资源，保护树木，改善村容村貌</t>
  </si>
  <si>
    <t>蒋子扬</t>
  </si>
  <si>
    <t>村级大学生帮扶项目</t>
  </si>
  <si>
    <t>巩固三保障成果</t>
  </si>
  <si>
    <t>教育</t>
  </si>
  <si>
    <t>其他教育类项目</t>
  </si>
  <si>
    <t>汪仁、章山、大王</t>
  </si>
  <si>
    <t>对村级贫困大学生进行学费和其他补贴，鼓励村大学生毕业后回家乡贡献力量。</t>
  </si>
  <si>
    <t>陈吉</t>
  </si>
  <si>
    <t>退垸还湖环境提升项目</t>
  </si>
  <si>
    <t>大港村、金寨村、八祥村、港西村、珠珑村、庆洪村、天井咀村</t>
  </si>
  <si>
    <t>完成大王、汪仁退垸还湖任务，保护和提升水质，提升村容村貌，为后续沿湖村级发展旅游业打基础。</t>
  </si>
  <si>
    <t>实现湖泊资源的可持续利用，提升村容村貌，为后续沿湖村级发展旅游业打基础。</t>
  </si>
  <si>
    <t>兴隆咀工程项目</t>
  </si>
  <si>
    <t>水利设施维修建设</t>
  </si>
  <si>
    <t>保障兴隆咀水利设施正常运行</t>
  </si>
  <si>
    <t>高标准农田本级建设项目</t>
  </si>
  <si>
    <t>大王镇、太子镇新增建设高标准农田8000亩</t>
  </si>
  <si>
    <t>张翼</t>
  </si>
  <si>
    <t>重点防洪工程本级建设项目</t>
  </si>
  <si>
    <t>对汪仁镇磊山港、石家湖港重点山洪沟进行防洪治理</t>
  </si>
  <si>
    <t>光伏补贴项目</t>
  </si>
  <si>
    <t>大王镇
太子镇</t>
  </si>
  <si>
    <t>结合2023年4季度及2024年1—3季度光伏扶贫项目区级专项补贴执行实际情况，按照相关政策要求，继续按照以往政策给予专项补贴。</t>
  </si>
  <si>
    <t>按照相关政策要求，继续按照以往政策给予专项补贴。</t>
  </si>
  <si>
    <t>区发改局</t>
  </si>
  <si>
    <t>罗静</t>
  </si>
  <si>
    <t>小额扶贫信贷贴息</t>
  </si>
  <si>
    <t>延续脱贫攻坚期间小额扶贫贷款“免担保、免抵押、全贴息”政策继续对贷款对象进行全额贴息。</t>
  </si>
  <si>
    <t>政策继续对贷款对象进行全额贴息。</t>
  </si>
  <si>
    <t>祝鑫</t>
  </si>
  <si>
    <t>脱贫人口小额平安（人身意外）保险</t>
  </si>
  <si>
    <t>综合保障</t>
  </si>
  <si>
    <t>大王镇、金山街办
汪仁镇、太子镇</t>
  </si>
  <si>
    <t>为脱贫人口及边缘易致贫户购买小额平安保险，大王镇、太子镇、汪仁镇、金山街办参照阳新标准60元/人/年缴费。</t>
  </si>
  <si>
    <t>为脱贫人口及边缘易致贫户购买小额平安保险</t>
  </si>
  <si>
    <t>段旭辰</t>
  </si>
  <si>
    <t>脱贫人口产业保险</t>
  </si>
  <si>
    <t>金融保险配套项目</t>
  </si>
  <si>
    <t>特色产业保险保费补助</t>
  </si>
  <si>
    <t>大王镇、金山街办
汪仁镇、太子镇
章山街办</t>
  </si>
  <si>
    <t>参照阳新的政策与标准，为各乡镇自主发展“五个当家”产业的脱贫人口和边缘易致贫户购买产业保险（100元/户），支持脱贫人口自主发展产业</t>
  </si>
  <si>
    <t>支持脱贫人口自主发展产业</t>
  </si>
  <si>
    <t>防贫保</t>
  </si>
  <si>
    <t>防贫保险</t>
  </si>
  <si>
    <t>为防止规模性返贫与黄石太平洋保险公司签订相关合作协议，以全区农村人口15%为基数购买返贫保险，人均“防贫保”按每人每年50元，全年基金120万元。</t>
  </si>
  <si>
    <t>全区农村人口15%为基数购买返贫保险</t>
  </si>
  <si>
    <t>电商扶贫项目</t>
  </si>
  <si>
    <t>大王镇、金山街办、汪仁镇、太子镇</t>
  </si>
  <si>
    <t>在符合条件的镇街建设1-2个电商扶贫示范点</t>
  </si>
  <si>
    <t>符合条件的镇街至少建设1-2个电商扶贫示范点</t>
  </si>
  <si>
    <t>区经信局</t>
  </si>
  <si>
    <t>李海忠</t>
  </si>
  <si>
    <t>开发区·铁山区五大产业链资金分配计划表</t>
  </si>
  <si>
    <t>产业链</t>
  </si>
  <si>
    <t>平均分配</t>
  </si>
  <si>
    <t>实际计划分配</t>
  </si>
  <si>
    <t>茶叶</t>
  </si>
  <si>
    <t>大王镇上街村产业基地建设项目</t>
  </si>
  <si>
    <t>产业园排水渠1000米建设、水肥一体化改造、园内主体路面硬化拓宽及相关配套等建设</t>
  </si>
  <si>
    <t>黄石市玉葡苑家庭农场</t>
  </si>
  <si>
    <t>市级以上示范家庭农场</t>
  </si>
  <si>
    <t>加强基地的后续管理，增加村集体经济收入。</t>
  </si>
  <si>
    <t>上街村村村委会</t>
  </si>
  <si>
    <t>大王镇下堰村下堰湖蓝莓产业项目</t>
  </si>
  <si>
    <t>建设蓝莓基地大棚30亩，蓝莓种植</t>
  </si>
  <si>
    <t>黄石市嘉润谷家庭农场</t>
  </si>
  <si>
    <t>增加脱贫户就业岗位，增加村集体收入，建设蓝莓产业</t>
  </si>
  <si>
    <t>下堰村村村委会</t>
  </si>
  <si>
    <t>程玉兰</t>
  </si>
  <si>
    <t>大王镇巷口村蔬菜产业园提升项目</t>
  </si>
  <si>
    <t>巷口村</t>
  </si>
  <si>
    <r>
      <rPr>
        <b/>
        <sz val="10"/>
        <color rgb="FF000000"/>
        <rFont val="宋体"/>
        <charset val="134"/>
      </rPr>
      <t>马家湖蔬菜基地仓库分拣中心、仓储、</t>
    </r>
    <r>
      <rPr>
        <b/>
        <sz val="10"/>
        <rFont val="宋体"/>
        <charset val="134"/>
      </rPr>
      <t>及基地配套室等相关建设</t>
    </r>
    <r>
      <rPr>
        <b/>
        <sz val="10"/>
        <color rgb="FF000000"/>
        <rFont val="宋体"/>
        <charset val="134"/>
      </rPr>
      <t>；连接新315，新建大型车辆错车位，标识牌，安防措施等</t>
    </r>
  </si>
  <si>
    <t>黄石市土肥圆家庭农场</t>
  </si>
  <si>
    <t>增加脱贫户就业岗位，增加村集体收入，建设蔬菜产业链。</t>
  </si>
  <si>
    <t>巷口村村村委会</t>
  </si>
  <si>
    <t>李志刚</t>
  </si>
  <si>
    <t>大王镇贵湾村香椿小镇农旅项目</t>
  </si>
  <si>
    <t>休闲农业与乡村旅游</t>
  </si>
  <si>
    <t>沿贵湾湖梯田种植向日葵及周边环境整治等文旅基础设施建设</t>
  </si>
  <si>
    <t>黄石市椿泽种养殖家庭农场</t>
  </si>
  <si>
    <t>市级家庭农场示范场</t>
  </si>
  <si>
    <t>陈宝村等17个村</t>
  </si>
  <si>
    <t>刘政村、筠合村、上港村等村流转土地1000余亩，种植葛根、黄精等中药材，以及产业配套设施。</t>
  </si>
  <si>
    <t>湖北晶地农业发展有限公司等</t>
  </si>
  <si>
    <t>太子镇水果产业链项目</t>
  </si>
  <si>
    <t>建设70亩果冻橙喷灌系统。</t>
  </si>
  <si>
    <t>黄石市军合生态农场</t>
  </si>
  <si>
    <t>官山村等14个村</t>
  </si>
  <si>
    <t>庆洪村</t>
  </si>
  <si>
    <t>7个村</t>
  </si>
  <si>
    <t>汪仁镇项目合计：</t>
  </si>
  <si>
    <t>章山街道龙山村中草药园项目</t>
  </si>
  <si>
    <t>流转土地100余亩，种植荆芥、射干等中草药。</t>
  </si>
  <si>
    <t>2024年度</t>
  </si>
  <si>
    <t>章山街道龙山村水蛭养殖项目</t>
  </si>
  <si>
    <t>对基础设施进行改造，投放水蛭苗，建设养殖面积2600平方米的药用水蛭基地。</t>
  </si>
  <si>
    <t>章山村、滨湖村、龙泉村</t>
  </si>
  <si>
    <t>章山街道合计：</t>
  </si>
  <si>
    <r>
      <rPr>
        <sz val="17"/>
        <color rgb="FF000000"/>
        <rFont val="方正小标宋简体"/>
        <charset val="134"/>
      </rPr>
      <t xml:space="preserve">     开发区·铁山区2024年度衔接资金支持巩固拓展脱贫攻坚成果和乡村振兴项目实施计划清单                                                           </t>
    </r>
    <r>
      <rPr>
        <sz val="12"/>
        <color rgb="FF000000"/>
        <rFont val="方正小标宋简体"/>
        <charset val="134"/>
      </rPr>
      <t xml:space="preserve">    </t>
    </r>
  </si>
  <si>
    <t>太子镇德夫村产业园二期项目</t>
  </si>
  <si>
    <t>新建德夫村级产业园，规划用地面积10612平方米，总设计规划建筑面积10300平方米，规划建设厂房3500平方米。</t>
  </si>
  <si>
    <t>社会效益：帐篷厂新增就业岗位100余个，村民年收益增加360余万元；食品加工厂新增就业岗位50个。</t>
  </si>
  <si>
    <t>太子镇洪桥村港渠护砌项目</t>
  </si>
  <si>
    <t>汪赫超市目前至四组西边桥头（约450米）。</t>
  </si>
  <si>
    <t>有效提升排洪及灌溉功能，提高村民群众农业生产效益。</t>
  </si>
  <si>
    <t>太子镇筠山中药材基地配套项目</t>
  </si>
  <si>
    <t>筠合村
上港村、老屋村</t>
  </si>
  <si>
    <t>中药材产业配套设施及后续生产投入。</t>
  </si>
  <si>
    <t>筠合村村委会、上港村村委会、老屋村村委会</t>
  </si>
  <si>
    <t>柯长林、蔡美华、蔡美选</t>
  </si>
  <si>
    <t>18007234138、15871195605、17362809908</t>
  </si>
  <si>
    <t>太子镇育苗基地  项目</t>
  </si>
  <si>
    <t>流转10亩土地，建设全镇蔬菜、瓜果等智能连栋恒温育苗厂房。</t>
  </si>
  <si>
    <t>增加村集体收入10万元，带动5人就业。</t>
  </si>
  <si>
    <t>新诚农业发展有限公司</t>
  </si>
  <si>
    <t>柯平</t>
  </si>
  <si>
    <t>太子镇农业电商基地</t>
  </si>
  <si>
    <t>产业服务支撑项目</t>
  </si>
  <si>
    <t>农业社会化服务</t>
  </si>
  <si>
    <t>镇区</t>
  </si>
  <si>
    <t>租赁门面、建设农产品展示基地。</t>
  </si>
  <si>
    <t>促进农产品销售。</t>
  </si>
  <si>
    <t>太子镇父子山中草药产业园二期项目</t>
  </si>
  <si>
    <t>李姓村   官山村</t>
  </si>
  <si>
    <t>1000亩中药材项目喷灌、产业路等配套设施。</t>
  </si>
  <si>
    <t>增加村集体收入20万元，带动30人。</t>
  </si>
  <si>
    <t>太子镇樟铺村水利巩固提升项目</t>
  </si>
  <si>
    <t>张程垴抗旱站蓄水池清淤、护坡长100米，宽6米，高10米，水泥护栏80米；二房程老水塘修复改建。</t>
  </si>
  <si>
    <t>太子镇上港村产业桥建设项目</t>
  </si>
  <si>
    <t>上港村</t>
  </si>
  <si>
    <t>新建桥梁1座：长12米、宽5米。</t>
  </si>
  <si>
    <t>保障村级产业良性运营，方便村民生产生活。</t>
  </si>
  <si>
    <t>上港村村委会</t>
  </si>
  <si>
    <t>蔡美华</t>
  </si>
  <si>
    <t>洪桥村渔业队桥梁建设工程</t>
  </si>
  <si>
    <t>沟渠架设桥梁长12米，宽5米。</t>
  </si>
  <si>
    <t>方便群众出行。</t>
  </si>
  <si>
    <t>市挂点村</t>
  </si>
  <si>
    <t>建设路基260米，浆砌石250米，路基硬化260米，修建桥一段长6米、宽2.5米。</t>
  </si>
  <si>
    <t>和美乡村示范村
市挂点村</t>
  </si>
  <si>
    <t>农村基础设施</t>
  </si>
  <si>
    <t>村和美乡村提升</t>
  </si>
  <si>
    <t>新建5组桥梁长8米，宽4.5米。</t>
  </si>
  <si>
    <t>提高基础建设，方便农户出行。</t>
  </si>
  <si>
    <t>大王镇枫树村蔬菜基地项目</t>
  </si>
  <si>
    <t>蔬菜基地恢复蔬菜大棚22个，和蔬菜基地看护房修建建设</t>
  </si>
  <si>
    <t>市领导挂点</t>
  </si>
  <si>
    <t>下海村光伏发电整改项目</t>
  </si>
  <si>
    <r>
      <rPr>
        <sz val="10"/>
        <color rgb="FF000000"/>
        <rFont val="宋体"/>
        <charset val="134"/>
      </rPr>
      <t>马家湖蔬菜基地建设仓库分拣中心</t>
    </r>
    <r>
      <rPr>
        <sz val="10"/>
        <rFont val="宋体"/>
        <charset val="134"/>
      </rPr>
      <t>、看护房、培训室</t>
    </r>
    <r>
      <rPr>
        <sz val="10"/>
        <color rgb="FF000000"/>
        <rFont val="宋体"/>
        <charset val="134"/>
      </rPr>
      <t>、仓储；连接新315，新建大型车辆错车位，标识牌，安防措施等</t>
    </r>
  </si>
  <si>
    <t>大王镇下刘村蓝莓产业项目</t>
  </si>
  <si>
    <t>扩建蓝莓基地，建设基地大棚，完善数字化体系等</t>
  </si>
  <si>
    <r>
      <rPr>
        <sz val="10"/>
        <color rgb="FF000000"/>
        <rFont val="宋体"/>
        <charset val="134"/>
      </rPr>
      <t>香椿小镇一二三产融合发展：</t>
    </r>
    <r>
      <rPr>
        <sz val="10"/>
        <rFont val="宋体"/>
        <charset val="134"/>
      </rPr>
      <t>新建生产车间、仓储、实验室</t>
    </r>
  </si>
  <si>
    <t>大王镇产业恢复项目</t>
  </si>
  <si>
    <t>巷口、贵湾、上街村受灾产业大棚恢复，港东村受冻福柑补苗等相关建设</t>
  </si>
  <si>
    <t xml:space="preserve">以农旅结合为主体的港西、贵湾、港东、南山、莲花村连片示范；以大王街为主体的上街、下街、柯畈、枫树、长林、刘寿、王崇、港沟村连片示范；以沿老315为主体的柯畈、上堰、下堰、下刘、坎下、下垅、中庄村连带示范，进行村庄整治，人居环境提升
</t>
  </si>
  <si>
    <t>2024年和美乡村建设整治村</t>
  </si>
  <si>
    <t>汪仁镇刘铺村产业园配套设施项目</t>
  </si>
  <si>
    <t>果树、鱼塘水利灌溉设施建设</t>
  </si>
  <si>
    <t>1、产业园内新建2座水塔； 2、新建果树、鱼塘灌溉系统。</t>
  </si>
  <si>
    <t>提升产业园抗旱能力、为产业园、果树、水产增产增收。</t>
  </si>
  <si>
    <t>汪仁镇庆洪村艾草种植基地项目</t>
  </si>
  <si>
    <t>1、在原有土地基础上补种植20亩艾草，配套相关基础设施建设。</t>
  </si>
  <si>
    <t>增加年收益6万，增加就业岗位20位。</t>
  </si>
  <si>
    <t>庆洪村村委会</t>
  </si>
  <si>
    <t>石浪</t>
  </si>
  <si>
    <t>受2024年雪灾影响，沿湖生态园大棚出现大规模坍塌，现急需购买材料，对大棚进行拆除修复。1、修复连栋大棚900平方米；2、修复草莓大棚约8亩；3、修复火龙果大棚约8亩；4、修复葡萄大棚约9亩。</t>
  </si>
  <si>
    <t>吴礼风</t>
  </si>
  <si>
    <t>汪仁镇王贵村产业园配套设施项目</t>
  </si>
  <si>
    <t>1、园区围栏建设； 2、改扩建空中草莓展示区、打造油菜生产观光基地。</t>
  </si>
  <si>
    <t>增加年收益30万，增加就业岗位20位。</t>
  </si>
  <si>
    <t>王贵村村委会</t>
  </si>
  <si>
    <t>王贤军</t>
  </si>
  <si>
    <t>汪仁镇旱厕改造项目</t>
  </si>
  <si>
    <t>对汪仁镇各村村内旱厕进行改造，同时拆除部分旱厕新建公厕。</t>
  </si>
  <si>
    <t>提升村容村貌，改善村民生活条件，解决群众出行困难，消除道路安全隐患，提升人民群众幸福感获得感。</t>
  </si>
  <si>
    <t>汪仁镇水塘清淤及护砌项目</t>
  </si>
  <si>
    <t>对汪仁镇各村水塘河道进行清淤护沏，并为水塘安装护栏。</t>
  </si>
  <si>
    <t>汪仁镇道路维修改造项目</t>
  </si>
  <si>
    <t>对汪仁镇各村破损道路进行维修、改造等。</t>
  </si>
  <si>
    <t>汪仁镇人居环境整治项目</t>
  </si>
  <si>
    <t>对汪仁镇各村村内垃圾进行清理，房前屋后和湾组公共面积进行硬化等改造。</t>
  </si>
  <si>
    <t>金山街办明港村自来水管网改造升级项目</t>
  </si>
  <si>
    <t>农村供水保障设施</t>
  </si>
  <si>
    <t>明港村</t>
  </si>
  <si>
    <t>对明港村辖区自来水管网全面改造升级。</t>
  </si>
  <si>
    <t>改善村内未拆迁村民水表规范化管理问题。</t>
  </si>
  <si>
    <t>明港村村委会</t>
  </si>
  <si>
    <t>石教主</t>
  </si>
  <si>
    <t>金山街办圣水泉村人居环境改造项目</t>
  </si>
  <si>
    <t>李氏海湾湾组道路建设1000米</t>
  </si>
  <si>
    <t>打造圣水泉村李氏海湾，改善村内居住环境卫生，创建示范村。</t>
  </si>
  <si>
    <t>圣水泉村村委会</t>
  </si>
  <si>
    <t>李旭松</t>
  </si>
  <si>
    <t>2023年和美乡村建设整治村</t>
  </si>
  <si>
    <t>金山街办路东村和美乡村建设项目</t>
  </si>
  <si>
    <t>道路维修，污水改造，房前屋后清理，环境绿化</t>
  </si>
  <si>
    <t>对路东村村内道路进行改造，污水治理，清理垃圾，提升人居环境</t>
  </si>
  <si>
    <t>路东村村委会</t>
  </si>
  <si>
    <t>占东</t>
  </si>
  <si>
    <t>金山街办路平村乡村环境整治项目</t>
  </si>
  <si>
    <t>通村、组硬化路及护栏、入户路改造</t>
  </si>
  <si>
    <t>全面提升人居环境</t>
  </si>
  <si>
    <t>路平村村委会</t>
  </si>
  <si>
    <t>金山街办金山村人居环境提升项目二期项目</t>
  </si>
  <si>
    <t>李氏大湾人居环境整治</t>
  </si>
  <si>
    <t>金山村村委会</t>
  </si>
  <si>
    <t>金山街办钟山村人居环境改造项目</t>
  </si>
  <si>
    <t>乡村环境整治</t>
  </si>
  <si>
    <t>和美乡村建设，道路硬化、生活污水排放改造</t>
  </si>
  <si>
    <t>钟山村村委会</t>
  </si>
  <si>
    <t>周国东</t>
  </si>
  <si>
    <t>项目总合计: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</si>
</sst>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0">
    <font>
      <sz val="11"/>
      <color theme="1"/>
      <name val="宋体"/>
      <charset val="134"/>
      <scheme val="minor"/>
    </font>
    <font>
      <sz val="11"/>
      <color indexed="8"/>
      <name val="宋体"/>
      <charset val="134"/>
    </font>
    <font>
      <sz val="11"/>
      <name val="宋体"/>
      <charset val="134"/>
    </font>
    <font>
      <sz val="10"/>
      <color indexed="8"/>
      <name val="宋体"/>
      <charset val="134"/>
    </font>
    <font>
      <sz val="17"/>
      <color rgb="FF000000"/>
      <name val="方正小标宋简体"/>
      <charset val="134"/>
    </font>
    <font>
      <sz val="10"/>
      <name val="宋体"/>
      <charset val="134"/>
    </font>
    <font>
      <b/>
      <sz val="10"/>
      <name val="宋体"/>
      <charset val="134"/>
    </font>
    <font>
      <sz val="10"/>
      <color rgb="FF000000"/>
      <name val="宋体"/>
      <charset val="134"/>
    </font>
    <font>
      <b/>
      <sz val="10"/>
      <color rgb="FF000000"/>
      <name val="宋体"/>
      <charset val="134"/>
    </font>
    <font>
      <sz val="10"/>
      <name val="宋体"/>
      <charset val="134"/>
      <scheme val="minor"/>
    </font>
    <font>
      <sz val="12"/>
      <color indexed="8"/>
      <name val="楷体_GB2312"/>
      <charset val="134"/>
    </font>
    <font>
      <b/>
      <sz val="10"/>
      <color indexed="8"/>
      <name val="宋体"/>
      <charset val="134"/>
    </font>
    <font>
      <sz val="12"/>
      <color theme="1"/>
      <name val="仿宋_GB2312"/>
      <charset val="134"/>
    </font>
    <font>
      <sz val="10"/>
      <color theme="1"/>
      <name val="宋体"/>
      <charset val="134"/>
    </font>
    <font>
      <sz val="10"/>
      <name val="仿宋_GB2312"/>
      <charset val="134"/>
    </font>
    <font>
      <sz val="11"/>
      <color theme="1"/>
      <name val="宋体"/>
      <charset val="134"/>
    </font>
    <font>
      <b/>
      <sz val="11"/>
      <color theme="1"/>
      <name val="宋体"/>
      <charset val="134"/>
    </font>
    <font>
      <b/>
      <sz val="17"/>
      <color rgb="FF000000"/>
      <name val="方正小标宋简体"/>
      <charset val="134"/>
    </font>
    <font>
      <b/>
      <sz val="10"/>
      <color theme="1"/>
      <name val="宋体"/>
      <charset val="134"/>
    </font>
    <font>
      <b/>
      <sz val="10"/>
      <color theme="1"/>
      <name val="仿宋"/>
      <charset val="134"/>
    </font>
    <font>
      <b/>
      <sz val="10"/>
      <color rgb="FFFF0000"/>
      <name val="宋体"/>
      <charset val="134"/>
    </font>
    <font>
      <b/>
      <sz val="11"/>
      <color theme="1"/>
      <name val="宋体"/>
      <charset val="134"/>
      <scheme val="minor"/>
    </font>
    <font>
      <sz val="18"/>
      <color theme="1"/>
      <name val="方正小标宋简体"/>
      <charset val="134"/>
    </font>
    <font>
      <sz val="12"/>
      <color theme="1"/>
      <name val="黑体"/>
      <charset val="134"/>
    </font>
    <font>
      <b/>
      <sz val="12"/>
      <color theme="1"/>
      <name val="仿宋_GB2312"/>
      <charset val="134"/>
    </font>
    <font>
      <b/>
      <sz val="11"/>
      <color indexed="8"/>
      <name val="宋体"/>
      <charset val="134"/>
    </font>
    <font>
      <sz val="20"/>
      <color rgb="FF000000"/>
      <name val="方正小标宋简体"/>
      <charset val="134"/>
    </font>
    <font>
      <b/>
      <sz val="11"/>
      <color rgb="FF000000"/>
      <name val="宋体"/>
      <charset val="134"/>
    </font>
    <font>
      <b/>
      <sz val="11"/>
      <name val="宋体"/>
      <charset val="134"/>
    </font>
    <font>
      <b/>
      <sz val="17"/>
      <name val="方正小标宋简体"/>
      <charset val="134"/>
    </font>
    <font>
      <b/>
      <sz val="10"/>
      <name val="黑体"/>
      <charset val="134"/>
    </font>
    <font>
      <b/>
      <sz val="12"/>
      <name val="仿宋_GB2312"/>
      <charset val="134"/>
    </font>
    <font>
      <b/>
      <sz val="11"/>
      <name val="黑体"/>
      <charset val="134"/>
    </font>
    <font>
      <b/>
      <sz val="11"/>
      <color rgb="FFFF0000"/>
      <name val="宋体"/>
      <charset val="134"/>
      <scheme val="minor"/>
    </font>
    <font>
      <sz val="11"/>
      <color rgb="FFFF0000"/>
      <name val="宋体"/>
      <charset val="134"/>
    </font>
    <font>
      <b/>
      <sz val="10"/>
      <color theme="1"/>
      <name val="宋体"/>
      <charset val="134"/>
      <scheme val="minor"/>
    </font>
    <font>
      <b/>
      <sz val="10"/>
      <name val="仿宋_GB2312"/>
      <charset val="134"/>
    </font>
    <font>
      <b/>
      <sz val="10"/>
      <color theme="1"/>
      <name val="黑体"/>
      <charset val="134"/>
    </font>
    <font>
      <sz val="10"/>
      <color theme="1"/>
      <name val="仿宋"/>
      <charset val="134"/>
    </font>
    <font>
      <b/>
      <sz val="20"/>
      <color theme="1"/>
      <name val="仿宋"/>
      <charset val="134"/>
    </font>
    <font>
      <b/>
      <sz val="10"/>
      <name val="宋体"/>
      <charset val="134"/>
      <scheme val="minor"/>
    </font>
    <font>
      <b/>
      <sz val="12"/>
      <name val="宋体"/>
      <charset val="134"/>
      <scheme val="minor"/>
    </font>
    <font>
      <b/>
      <sz val="10"/>
      <name val="仿宋"/>
      <charset val="134"/>
    </font>
    <font>
      <sz val="11"/>
      <color theme="1"/>
      <name val="黑体"/>
      <charset val="134"/>
    </font>
    <font>
      <sz val="22"/>
      <color theme="1"/>
      <name val="方正小标宋简体"/>
      <charset val="134"/>
    </font>
    <font>
      <sz val="11"/>
      <color theme="1"/>
      <name val="仿宋_GB2312"/>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name val="宋体"/>
      <charset val="134"/>
    </font>
    <font>
      <sz val="12"/>
      <color rgb="FF000000"/>
      <name val="方正小标宋简体"/>
      <charset val="134"/>
    </font>
    <font>
      <sz val="17"/>
      <name val="方正小标宋简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5" borderId="11"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2" applyNumberFormat="0" applyFill="0" applyAlignment="0" applyProtection="0">
      <alignment vertical="center"/>
    </xf>
    <xf numFmtId="0" fontId="53" fillId="0" borderId="12" applyNumberFormat="0" applyFill="0" applyAlignment="0" applyProtection="0">
      <alignment vertical="center"/>
    </xf>
    <xf numFmtId="0" fontId="54" fillId="0" borderId="13" applyNumberFormat="0" applyFill="0" applyAlignment="0" applyProtection="0">
      <alignment vertical="center"/>
    </xf>
    <xf numFmtId="0" fontId="54" fillId="0" borderId="0" applyNumberFormat="0" applyFill="0" applyBorder="0" applyAlignment="0" applyProtection="0">
      <alignment vertical="center"/>
    </xf>
    <xf numFmtId="0" fontId="55" fillId="6" borderId="14" applyNumberFormat="0" applyAlignment="0" applyProtection="0">
      <alignment vertical="center"/>
    </xf>
    <xf numFmtId="0" fontId="56" fillId="7" borderId="15" applyNumberFormat="0" applyAlignment="0" applyProtection="0">
      <alignment vertical="center"/>
    </xf>
    <xf numFmtId="0" fontId="57" fillId="7" borderId="14" applyNumberFormat="0" applyAlignment="0" applyProtection="0">
      <alignment vertical="center"/>
    </xf>
    <xf numFmtId="0" fontId="58" fillId="8" borderId="16" applyNumberFormat="0" applyAlignment="0" applyProtection="0">
      <alignment vertical="center"/>
    </xf>
    <xf numFmtId="0" fontId="59" fillId="0" borderId="17" applyNumberFormat="0" applyFill="0" applyAlignment="0" applyProtection="0">
      <alignment vertical="center"/>
    </xf>
    <xf numFmtId="0" fontId="60" fillId="0" borderId="18" applyNumberFormat="0" applyFill="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5" fillId="33" borderId="0" applyNumberFormat="0" applyBorder="0" applyAlignment="0" applyProtection="0">
      <alignment vertical="center"/>
    </xf>
    <xf numFmtId="0" fontId="65" fillId="34" borderId="0" applyNumberFormat="0" applyBorder="0" applyAlignment="0" applyProtection="0">
      <alignment vertical="center"/>
    </xf>
    <xf numFmtId="0" fontId="64" fillId="35" borderId="0" applyNumberFormat="0" applyBorder="0" applyAlignment="0" applyProtection="0">
      <alignment vertical="center"/>
    </xf>
    <xf numFmtId="0" fontId="66" fillId="0" borderId="0" applyBorder="0">
      <alignment vertical="center"/>
    </xf>
  </cellStyleXfs>
  <cellXfs count="19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Alignment="1">
      <alignment horizontal="left" vertical="center" wrapText="1"/>
    </xf>
    <xf numFmtId="0" fontId="10" fillId="0" borderId="0" xfId="0" applyFont="1" applyFill="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15" fillId="0" borderId="0" xfId="0" applyFont="1">
      <alignment vertical="center"/>
    </xf>
    <xf numFmtId="0" fontId="13"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0" fillId="0" borderId="0" xfId="0" applyAlignment="1">
      <alignment horizontal="center" vertical="center"/>
    </xf>
    <xf numFmtId="0" fontId="17" fillId="0" borderId="0" xfId="0" applyFont="1" applyFill="1" applyAlignment="1">
      <alignment horizontal="center" vertical="center"/>
    </xf>
    <xf numFmtId="0" fontId="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Alignment="1">
      <alignment horizontal="left" vertical="center"/>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1" fillId="0" borderId="1" xfId="0" applyFont="1" applyBorder="1" applyAlignment="1">
      <alignment horizontal="center" vertical="center"/>
    </xf>
    <xf numFmtId="0" fontId="18"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xf>
    <xf numFmtId="0" fontId="8"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8" fillId="0" borderId="0" xfId="0" applyFont="1">
      <alignment vertical="center"/>
    </xf>
    <xf numFmtId="49" fontId="18" fillId="0" borderId="1" xfId="0" applyNumberFormat="1" applyFont="1" applyBorder="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1" fillId="0" borderId="0" xfId="0" applyFont="1" applyFill="1" applyBorder="1" applyAlignment="1">
      <alignment vertical="center"/>
    </xf>
    <xf numFmtId="0" fontId="25"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left" vertical="center"/>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31" fillId="2" borderId="6" xfId="0" applyFont="1" applyFill="1" applyBorder="1" applyAlignment="1">
      <alignment horizontal="center" vertical="center" wrapText="1"/>
    </xf>
    <xf numFmtId="0" fontId="31" fillId="2"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pplyProtection="1">
      <alignment horizontal="center" vertical="center" wrapText="1"/>
      <protection locked="0"/>
    </xf>
    <xf numFmtId="0" fontId="31" fillId="0" borderId="1" xfId="0" applyFont="1" applyFill="1" applyBorder="1" applyAlignment="1">
      <alignment vertical="center"/>
    </xf>
    <xf numFmtId="0" fontId="31" fillId="0" borderId="8"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vertical="center"/>
    </xf>
    <xf numFmtId="0" fontId="21" fillId="0" borderId="0" xfId="0" applyFont="1">
      <alignment vertical="center"/>
    </xf>
    <xf numFmtId="0" fontId="33" fillId="0" borderId="0" xfId="0" applyFont="1">
      <alignment vertical="center"/>
    </xf>
    <xf numFmtId="0" fontId="28" fillId="0" borderId="0" xfId="0" applyFont="1" applyFill="1" applyAlignment="1">
      <alignment vertical="center"/>
    </xf>
    <xf numFmtId="0" fontId="13" fillId="0" borderId="0" xfId="0" applyFont="1" applyAlignment="1">
      <alignment horizontal="center" vertical="center"/>
    </xf>
    <xf numFmtId="0" fontId="34" fillId="0" borderId="0" xfId="0" applyFont="1" applyAlignment="1">
      <alignment horizontal="center" vertical="center"/>
    </xf>
    <xf numFmtId="0" fontId="6" fillId="0" borderId="0" xfId="0" applyFont="1" applyFill="1" applyBorder="1" applyAlignment="1">
      <alignment vertical="center"/>
    </xf>
    <xf numFmtId="0" fontId="35" fillId="0" borderId="1" xfId="0" applyFont="1" applyBorder="1" applyAlignment="1">
      <alignment vertical="center" wrapText="1"/>
    </xf>
    <xf numFmtId="0" fontId="11" fillId="0" borderId="7"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37" fillId="0" borderId="1" xfId="0" applyFont="1" applyBorder="1" applyAlignment="1">
      <alignment horizontal="center" vertical="center" wrapText="1"/>
    </xf>
    <xf numFmtId="0" fontId="37" fillId="0" borderId="8"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37" fillId="0" borderId="1" xfId="0" applyFont="1" applyBorder="1" applyAlignment="1">
      <alignment horizontal="center" vertical="center"/>
    </xf>
    <xf numFmtId="0" fontId="21" fillId="0" borderId="1" xfId="0" applyFont="1" applyBorder="1">
      <alignment vertical="center"/>
    </xf>
    <xf numFmtId="0" fontId="37" fillId="0" borderId="1" xfId="0" applyFont="1" applyFill="1" applyBorder="1" applyAlignment="1">
      <alignment horizontal="center" vertical="center" wrapText="1"/>
    </xf>
    <xf numFmtId="0" fontId="28" fillId="0" borderId="1" xfId="0" applyFont="1" applyFill="1" applyBorder="1" applyAlignment="1">
      <alignment vertical="center"/>
    </xf>
    <xf numFmtId="0" fontId="19"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6" fillId="4"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21" fillId="0" borderId="0" xfId="0" applyFont="1" applyFill="1" applyAlignment="1">
      <alignment horizontal="center" vertical="center"/>
    </xf>
    <xf numFmtId="0" fontId="11" fillId="0" borderId="9"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9" fillId="0" borderId="0" xfId="0" applyFont="1" applyFill="1" applyAlignment="1">
      <alignment horizontal="left" vertical="center"/>
    </xf>
    <xf numFmtId="0" fontId="8" fillId="0" borderId="1" xfId="0" applyFont="1" applyFill="1" applyBorder="1" applyAlignment="1">
      <alignment horizontal="left" vertical="center" wrapText="1"/>
    </xf>
    <xf numFmtId="0" fontId="21" fillId="0" borderId="1" xfId="0" applyFont="1" applyFill="1" applyBorder="1">
      <alignment vertical="center"/>
    </xf>
    <xf numFmtId="0" fontId="18"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41" fillId="0" borderId="1" xfId="0" applyFont="1" applyFill="1" applyBorder="1" applyAlignment="1">
      <alignment vertical="center" wrapText="1"/>
    </xf>
    <xf numFmtId="0" fontId="40" fillId="2"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0" xfId="0" applyFont="1">
      <alignment vertical="center"/>
    </xf>
    <xf numFmtId="0" fontId="44" fillId="0" borderId="0" xfId="0" applyFont="1" applyAlignment="1">
      <alignment horizontal="center" vertical="center"/>
    </xf>
    <xf numFmtId="0" fontId="45" fillId="0" borderId="0" xfId="0" applyFont="1">
      <alignment vertical="center"/>
    </xf>
    <xf numFmtId="0" fontId="23" fillId="0" borderId="1" xfId="0" applyFont="1" applyBorder="1" applyAlignment="1">
      <alignment horizontal="center" vertical="center" wrapText="1"/>
    </xf>
    <xf numFmtId="0" fontId="46"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6" sqref="A6:J11"/>
    </sheetView>
  </sheetViews>
  <sheetFormatPr defaultColWidth="9" defaultRowHeight="13.5"/>
  <cols>
    <col min="2" max="10" width="13.625" customWidth="1"/>
  </cols>
  <sheetData>
    <row r="1" spans="1:1">
      <c r="A1" s="192"/>
    </row>
    <row r="2" ht="28.5" spans="1:10">
      <c r="A2" s="193" t="s">
        <v>0</v>
      </c>
      <c r="B2" s="193"/>
      <c r="C2" s="193"/>
      <c r="D2" s="193"/>
      <c r="E2" s="193"/>
      <c r="F2" s="193"/>
      <c r="G2" s="193"/>
      <c r="H2" s="193"/>
      <c r="I2" s="193"/>
      <c r="J2" s="193"/>
    </row>
    <row r="3" spans="1:1">
      <c r="A3" s="194" t="s">
        <v>1</v>
      </c>
    </row>
    <row r="4" ht="35" customHeight="1" spans="1:10">
      <c r="A4" s="195" t="s">
        <v>2</v>
      </c>
      <c r="B4" s="195" t="s">
        <v>3</v>
      </c>
      <c r="C4" s="195"/>
      <c r="D4" s="76" t="s">
        <v>4</v>
      </c>
      <c r="E4" s="76"/>
      <c r="F4" s="76"/>
      <c r="G4" s="76"/>
      <c r="H4" s="76"/>
      <c r="I4" s="195" t="s">
        <v>5</v>
      </c>
      <c r="J4" s="76" t="s">
        <v>6</v>
      </c>
    </row>
    <row r="5" ht="53" customHeight="1" spans="1:10">
      <c r="A5" s="195"/>
      <c r="B5" s="195"/>
      <c r="C5" s="195" t="s">
        <v>7</v>
      </c>
      <c r="D5" s="195" t="s">
        <v>8</v>
      </c>
      <c r="E5" s="195" t="s">
        <v>9</v>
      </c>
      <c r="F5" s="195" t="s">
        <v>10</v>
      </c>
      <c r="G5" s="195" t="s">
        <v>11</v>
      </c>
      <c r="H5" s="195" t="s">
        <v>12</v>
      </c>
      <c r="I5" s="195"/>
      <c r="J5" s="76"/>
    </row>
    <row r="6" ht="35" customHeight="1" spans="1:10">
      <c r="A6" s="77" t="s">
        <v>13</v>
      </c>
      <c r="B6" s="196">
        <f t="shared" ref="B6:B11" si="0">C6+I6</f>
        <v>606.6</v>
      </c>
      <c r="C6" s="196">
        <f t="shared" ref="C6:C11" si="1">D6+E6+F6+G6+H6</f>
        <v>386.6</v>
      </c>
      <c r="D6" s="196">
        <v>175</v>
      </c>
      <c r="E6" s="196">
        <v>160</v>
      </c>
      <c r="F6" s="196">
        <v>3</v>
      </c>
      <c r="G6" s="196">
        <v>35</v>
      </c>
      <c r="H6" s="196">
        <v>13.6</v>
      </c>
      <c r="I6" s="196">
        <f>110*2</f>
        <v>220</v>
      </c>
      <c r="J6" s="196"/>
    </row>
    <row r="7" ht="35" customHeight="1" spans="1:10">
      <c r="A7" s="77" t="s">
        <v>14</v>
      </c>
      <c r="B7" s="196">
        <f t="shared" si="0"/>
        <v>388.2</v>
      </c>
      <c r="C7" s="196">
        <f t="shared" si="1"/>
        <v>208.2</v>
      </c>
      <c r="D7" s="196">
        <v>40</v>
      </c>
      <c r="E7" s="196">
        <v>80</v>
      </c>
      <c r="F7" s="196">
        <v>7</v>
      </c>
      <c r="G7" s="196">
        <v>70</v>
      </c>
      <c r="H7" s="196">
        <v>11.2</v>
      </c>
      <c r="I7" s="196">
        <v>180</v>
      </c>
      <c r="J7" s="196"/>
    </row>
    <row r="8" ht="35" customHeight="1" spans="1:10">
      <c r="A8" s="77" t="s">
        <v>15</v>
      </c>
      <c r="B8" s="196">
        <f t="shared" si="0"/>
        <v>232.2</v>
      </c>
      <c r="C8" s="196">
        <f t="shared" si="1"/>
        <v>102.2</v>
      </c>
      <c r="D8" s="196">
        <v>95</v>
      </c>
      <c r="E8" s="196"/>
      <c r="F8" s="196"/>
      <c r="G8" s="196"/>
      <c r="H8" s="196">
        <v>7.2</v>
      </c>
      <c r="I8" s="196">
        <f>65*2</f>
        <v>130</v>
      </c>
      <c r="J8" s="196"/>
    </row>
    <row r="9" ht="35" customHeight="1" spans="1:10">
      <c r="A9" s="77" t="s">
        <v>16</v>
      </c>
      <c r="B9" s="196">
        <f t="shared" si="0"/>
        <v>140.6</v>
      </c>
      <c r="C9" s="196">
        <f t="shared" si="1"/>
        <v>50.6</v>
      </c>
      <c r="D9" s="196">
        <v>20</v>
      </c>
      <c r="E9" s="196"/>
      <c r="F9" s="196"/>
      <c r="G9" s="196">
        <v>25.8</v>
      </c>
      <c r="H9" s="196">
        <v>4.8</v>
      </c>
      <c r="I9" s="196">
        <v>90</v>
      </c>
      <c r="J9" s="196"/>
    </row>
    <row r="10" ht="35" customHeight="1" spans="1:10">
      <c r="A10" s="77" t="s">
        <v>17</v>
      </c>
      <c r="B10" s="196">
        <f t="shared" si="0"/>
        <v>82.4</v>
      </c>
      <c r="C10" s="196">
        <f t="shared" si="1"/>
        <v>42.4</v>
      </c>
      <c r="D10" s="196">
        <v>20</v>
      </c>
      <c r="E10" s="196"/>
      <c r="F10" s="196"/>
      <c r="G10" s="196">
        <v>20</v>
      </c>
      <c r="H10" s="196">
        <v>2.4</v>
      </c>
      <c r="I10" s="196">
        <v>40</v>
      </c>
      <c r="J10" s="196"/>
    </row>
    <row r="11" ht="57" customHeight="1" spans="1:10">
      <c r="A11" s="77" t="s">
        <v>7</v>
      </c>
      <c r="B11" s="196">
        <f t="shared" si="0"/>
        <v>1450</v>
      </c>
      <c r="C11" s="196">
        <f t="shared" si="1"/>
        <v>790</v>
      </c>
      <c r="D11" s="196">
        <v>350</v>
      </c>
      <c r="E11" s="196">
        <v>240</v>
      </c>
      <c r="F11" s="196">
        <v>10</v>
      </c>
      <c r="G11" s="196">
        <v>150.8</v>
      </c>
      <c r="H11" s="196">
        <v>39.2</v>
      </c>
      <c r="I11" s="196">
        <f>SUM(I6:I10)</f>
        <v>660</v>
      </c>
      <c r="J11" s="196"/>
    </row>
  </sheetData>
  <mergeCells count="6">
    <mergeCell ref="A2:J2"/>
    <mergeCell ref="D4:H4"/>
    <mergeCell ref="A4:A5"/>
    <mergeCell ref="B4:B5"/>
    <mergeCell ref="I4:I5"/>
    <mergeCell ref="J4:J5"/>
  </mergeCells>
  <printOptions horizontalCentered="1"/>
  <pageMargins left="0.393055555555556" right="0.393055555555556" top="0.393055555555556" bottom="0.393055555555556"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
  <sheetViews>
    <sheetView topLeftCell="A18" workbookViewId="0">
      <selection activeCell="I26" sqref="I26"/>
    </sheetView>
  </sheetViews>
  <sheetFormatPr defaultColWidth="9.64166666666667" defaultRowHeight="13.5"/>
  <cols>
    <col min="1" max="1" width="4.625" style="4" customWidth="1"/>
    <col min="2" max="2" width="14.5" style="4" customWidth="1"/>
    <col min="3" max="3" width="10.375" style="4" customWidth="1"/>
    <col min="4" max="4" width="14.125" style="4" customWidth="1"/>
    <col min="5" max="5" width="15" style="4" customWidth="1"/>
    <col min="6" max="6" width="6.375" style="4" customWidth="1"/>
    <col min="7" max="7" width="7.125" style="4" customWidth="1"/>
    <col min="8" max="8" width="38.375" style="5" customWidth="1"/>
    <col min="9" max="9" width="7.875" style="4" customWidth="1"/>
    <col min="10" max="10" width="6.625" style="2" customWidth="1"/>
    <col min="11" max="11" width="4.625" style="4" customWidth="1"/>
    <col min="12" max="12" width="6.625" style="4" customWidth="1"/>
    <col min="13" max="13" width="8.625" style="4" customWidth="1"/>
    <col min="14" max="14" width="6.625" style="4" customWidth="1"/>
    <col min="15" max="15" width="8" style="4" customWidth="1"/>
    <col min="16" max="16" width="7.25" style="4" customWidth="1"/>
    <col min="17" max="17" width="6.625" style="6" customWidth="1"/>
    <col min="18" max="18" width="6.375" style="6" customWidth="1"/>
    <col min="19" max="19" width="30.875" style="7" customWidth="1"/>
    <col min="20" max="20" width="8.625" style="4" customWidth="1"/>
    <col min="21" max="21" width="10.625" style="4" customWidth="1"/>
    <col min="22" max="22" width="12.625" style="4" customWidth="1"/>
    <col min="23" max="23" width="8.625" style="4" hidden="1" customWidth="1"/>
    <col min="24" max="24" width="11.125" style="4" hidden="1" customWidth="1"/>
    <col min="25" max="25" width="15.125" style="1" customWidth="1"/>
    <col min="26" max="30" width="9" style="1"/>
    <col min="31" max="31" width="11.125" style="1"/>
    <col min="32" max="16384" width="9" style="1"/>
  </cols>
  <sheetData>
    <row r="1" s="1" customFormat="1" ht="27" customHeight="1" spans="1:25">
      <c r="A1" s="8" t="s">
        <v>886</v>
      </c>
      <c r="B1" s="8"/>
      <c r="C1" s="8"/>
      <c r="D1" s="8"/>
      <c r="E1" s="8"/>
      <c r="F1" s="8"/>
      <c r="G1" s="8"/>
      <c r="H1" s="8"/>
      <c r="I1" s="8"/>
      <c r="J1" s="8"/>
      <c r="K1" s="8"/>
      <c r="L1" s="8"/>
      <c r="M1" s="8"/>
      <c r="N1" s="8"/>
      <c r="O1" s="8"/>
      <c r="P1" s="8"/>
      <c r="Q1" s="8"/>
      <c r="R1" s="8"/>
      <c r="S1" s="8"/>
      <c r="T1" s="8"/>
      <c r="U1" s="8"/>
      <c r="V1" s="8"/>
      <c r="W1" s="8"/>
      <c r="X1" s="8"/>
      <c r="Y1" s="8"/>
    </row>
    <row r="2" s="1" customFormat="1" spans="1:25">
      <c r="A2" s="3" t="s">
        <v>19</v>
      </c>
      <c r="B2" s="3" t="s">
        <v>20</v>
      </c>
      <c r="C2" s="3" t="s">
        <v>21</v>
      </c>
      <c r="D2" s="3" t="s">
        <v>567</v>
      </c>
      <c r="E2" s="3" t="s">
        <v>23</v>
      </c>
      <c r="F2" s="3" t="s">
        <v>25</v>
      </c>
      <c r="G2" s="3"/>
      <c r="H2" s="3" t="s">
        <v>26</v>
      </c>
      <c r="I2" s="3" t="s">
        <v>29</v>
      </c>
      <c r="J2" s="10" t="s">
        <v>569</v>
      </c>
      <c r="K2" s="3"/>
      <c r="L2" s="3" t="s">
        <v>31</v>
      </c>
      <c r="M2" s="3" t="s">
        <v>32</v>
      </c>
      <c r="N2" s="3"/>
      <c r="O2" s="3" t="s">
        <v>33</v>
      </c>
      <c r="P2" s="3" t="s">
        <v>34</v>
      </c>
      <c r="Q2" s="3" t="s">
        <v>35</v>
      </c>
      <c r="R2" s="3" t="s">
        <v>36</v>
      </c>
      <c r="S2" s="3" t="s">
        <v>37</v>
      </c>
      <c r="T2" s="3" t="s">
        <v>38</v>
      </c>
      <c r="U2" s="3" t="s">
        <v>39</v>
      </c>
      <c r="V2" s="3" t="s">
        <v>40</v>
      </c>
      <c r="W2" s="3" t="s">
        <v>570</v>
      </c>
      <c r="X2" s="3" t="s">
        <v>42</v>
      </c>
      <c r="Y2" s="41" t="s">
        <v>6</v>
      </c>
    </row>
    <row r="3" s="1" customFormat="1" ht="36" spans="1:25">
      <c r="A3" s="9"/>
      <c r="B3" s="9"/>
      <c r="C3" s="9"/>
      <c r="D3" s="9"/>
      <c r="E3" s="9"/>
      <c r="F3" s="9" t="s">
        <v>44</v>
      </c>
      <c r="G3" s="9" t="s">
        <v>45</v>
      </c>
      <c r="H3" s="9"/>
      <c r="I3" s="9"/>
      <c r="J3" s="33" t="s">
        <v>46</v>
      </c>
      <c r="K3" s="9" t="s">
        <v>727</v>
      </c>
      <c r="L3" s="3"/>
      <c r="M3" s="3" t="s">
        <v>48</v>
      </c>
      <c r="N3" s="3" t="s">
        <v>49</v>
      </c>
      <c r="O3" s="3"/>
      <c r="P3" s="3"/>
      <c r="Q3" s="3"/>
      <c r="R3" s="3"/>
      <c r="S3" s="9"/>
      <c r="T3" s="9"/>
      <c r="U3" s="9"/>
      <c r="V3" s="9"/>
      <c r="W3" s="9"/>
      <c r="X3" s="9"/>
      <c r="Y3" s="42"/>
    </row>
    <row r="4" s="2" customFormat="1" ht="50" customHeight="1" spans="1:25">
      <c r="A4" s="10">
        <v>1</v>
      </c>
      <c r="B4" s="10" t="s">
        <v>887</v>
      </c>
      <c r="C4" s="10" t="s">
        <v>51</v>
      </c>
      <c r="D4" s="10" t="s">
        <v>52</v>
      </c>
      <c r="E4" s="10" t="s">
        <v>53</v>
      </c>
      <c r="F4" s="10" t="s">
        <v>14</v>
      </c>
      <c r="G4" s="10" t="s">
        <v>209</v>
      </c>
      <c r="H4" s="10" t="s">
        <v>888</v>
      </c>
      <c r="I4" s="10">
        <v>400</v>
      </c>
      <c r="J4" s="10">
        <v>100</v>
      </c>
      <c r="K4" s="10">
        <f t="shared" ref="K4:K9" si="0">I4-J4</f>
        <v>300</v>
      </c>
      <c r="L4" s="10">
        <v>2024</v>
      </c>
      <c r="M4" s="10" t="s">
        <v>60</v>
      </c>
      <c r="N4" s="10" t="s">
        <v>61</v>
      </c>
      <c r="O4" s="10" t="s">
        <v>60</v>
      </c>
      <c r="P4" s="10" t="s">
        <v>61</v>
      </c>
      <c r="Q4" s="10" t="s">
        <v>61</v>
      </c>
      <c r="R4" s="10" t="s">
        <v>61</v>
      </c>
      <c r="S4" s="10" t="s">
        <v>889</v>
      </c>
      <c r="T4" s="10">
        <v>1796</v>
      </c>
      <c r="U4" s="10">
        <v>150</v>
      </c>
      <c r="V4" s="10" t="s">
        <v>212</v>
      </c>
      <c r="W4" s="10" t="s">
        <v>213</v>
      </c>
      <c r="X4" s="10">
        <v>13507237696</v>
      </c>
      <c r="Y4" s="43"/>
    </row>
    <row r="5" s="2" customFormat="1" ht="50" customHeight="1" spans="1:25">
      <c r="A5" s="10">
        <v>2</v>
      </c>
      <c r="B5" s="10" t="s">
        <v>890</v>
      </c>
      <c r="C5" s="10" t="s">
        <v>51</v>
      </c>
      <c r="D5" s="10" t="s">
        <v>52</v>
      </c>
      <c r="E5" s="10" t="s">
        <v>250</v>
      </c>
      <c r="F5" s="10" t="s">
        <v>14</v>
      </c>
      <c r="G5" s="10" t="s">
        <v>529</v>
      </c>
      <c r="H5" s="10" t="s">
        <v>891</v>
      </c>
      <c r="I5" s="10">
        <v>50</v>
      </c>
      <c r="J5" s="10">
        <v>50</v>
      </c>
      <c r="K5" s="10">
        <f t="shared" si="0"/>
        <v>0</v>
      </c>
      <c r="L5" s="10">
        <v>2024</v>
      </c>
      <c r="M5" s="10" t="s">
        <v>60</v>
      </c>
      <c r="N5" s="10" t="s">
        <v>61</v>
      </c>
      <c r="O5" s="10" t="s">
        <v>61</v>
      </c>
      <c r="P5" s="10" t="s">
        <v>61</v>
      </c>
      <c r="Q5" s="10" t="s">
        <v>61</v>
      </c>
      <c r="R5" s="10" t="s">
        <v>61</v>
      </c>
      <c r="S5" s="10" t="s">
        <v>892</v>
      </c>
      <c r="T5" s="10">
        <v>2000</v>
      </c>
      <c r="U5" s="10">
        <v>6</v>
      </c>
      <c r="V5" s="10" t="s">
        <v>533</v>
      </c>
      <c r="W5" s="10" t="s">
        <v>534</v>
      </c>
      <c r="X5" s="10">
        <v>18086308548</v>
      </c>
      <c r="Y5" s="43"/>
    </row>
    <row r="6" s="2" customFormat="1" ht="50" customHeight="1" spans="1:25">
      <c r="A6" s="10">
        <v>3</v>
      </c>
      <c r="B6" s="10" t="s">
        <v>893</v>
      </c>
      <c r="C6" s="10" t="s">
        <v>51</v>
      </c>
      <c r="D6" s="10" t="s">
        <v>67</v>
      </c>
      <c r="E6" s="10" t="s">
        <v>81</v>
      </c>
      <c r="F6" s="10" t="s">
        <v>14</v>
      </c>
      <c r="G6" s="10" t="s">
        <v>894</v>
      </c>
      <c r="H6" s="10" t="s">
        <v>895</v>
      </c>
      <c r="I6" s="10">
        <v>15</v>
      </c>
      <c r="J6" s="10">
        <v>15</v>
      </c>
      <c r="K6" s="10">
        <f t="shared" si="0"/>
        <v>0</v>
      </c>
      <c r="L6" s="10">
        <v>2024</v>
      </c>
      <c r="M6" s="10" t="s">
        <v>60</v>
      </c>
      <c r="N6" s="10" t="s">
        <v>61</v>
      </c>
      <c r="O6" s="10" t="s">
        <v>60</v>
      </c>
      <c r="P6" s="10" t="s">
        <v>61</v>
      </c>
      <c r="Q6" s="10" t="s">
        <v>61</v>
      </c>
      <c r="R6" s="10" t="s">
        <v>61</v>
      </c>
      <c r="S6" s="10" t="s">
        <v>185</v>
      </c>
      <c r="T6" s="10">
        <v>1840</v>
      </c>
      <c r="U6" s="10">
        <v>3</v>
      </c>
      <c r="V6" s="10" t="s">
        <v>896</v>
      </c>
      <c r="W6" s="10" t="s">
        <v>897</v>
      </c>
      <c r="X6" s="10" t="s">
        <v>898</v>
      </c>
      <c r="Y6" s="43"/>
    </row>
    <row r="7" s="2" customFormat="1" ht="50" customHeight="1" spans="1:25">
      <c r="A7" s="10">
        <v>4</v>
      </c>
      <c r="B7" s="10" t="s">
        <v>899</v>
      </c>
      <c r="C7" s="10" t="s">
        <v>51</v>
      </c>
      <c r="D7" s="10" t="s">
        <v>67</v>
      </c>
      <c r="E7" s="10" t="s">
        <v>81</v>
      </c>
      <c r="F7" s="10" t="s">
        <v>14</v>
      </c>
      <c r="G7" s="10" t="s">
        <v>244</v>
      </c>
      <c r="H7" s="10" t="s">
        <v>900</v>
      </c>
      <c r="I7" s="10">
        <v>50</v>
      </c>
      <c r="J7" s="10">
        <v>50</v>
      </c>
      <c r="K7" s="10">
        <f t="shared" si="0"/>
        <v>0</v>
      </c>
      <c r="L7" s="10">
        <v>2024</v>
      </c>
      <c r="M7" s="10" t="s">
        <v>60</v>
      </c>
      <c r="N7" s="10" t="s">
        <v>61</v>
      </c>
      <c r="O7" s="10" t="s">
        <v>61</v>
      </c>
      <c r="P7" s="10" t="s">
        <v>61</v>
      </c>
      <c r="Q7" s="10" t="s">
        <v>61</v>
      </c>
      <c r="R7" s="10" t="s">
        <v>61</v>
      </c>
      <c r="S7" s="10" t="s">
        <v>901</v>
      </c>
      <c r="T7" s="10">
        <v>2000</v>
      </c>
      <c r="U7" s="10">
        <v>5</v>
      </c>
      <c r="V7" s="10" t="s">
        <v>902</v>
      </c>
      <c r="W7" s="10" t="s">
        <v>903</v>
      </c>
      <c r="X7" s="10">
        <v>18007236809</v>
      </c>
      <c r="Y7" s="43"/>
    </row>
    <row r="8" s="2" customFormat="1" ht="50" customHeight="1" spans="1:25">
      <c r="A8" s="10">
        <v>5</v>
      </c>
      <c r="B8" s="10" t="s">
        <v>904</v>
      </c>
      <c r="C8" s="10" t="s">
        <v>51</v>
      </c>
      <c r="D8" s="10" t="s">
        <v>905</v>
      </c>
      <c r="E8" s="10" t="s">
        <v>906</v>
      </c>
      <c r="F8" s="10" t="s">
        <v>14</v>
      </c>
      <c r="G8" s="10" t="s">
        <v>907</v>
      </c>
      <c r="H8" s="10" t="s">
        <v>908</v>
      </c>
      <c r="I8" s="10">
        <v>11</v>
      </c>
      <c r="J8" s="10">
        <v>5</v>
      </c>
      <c r="K8" s="10">
        <f t="shared" si="0"/>
        <v>6</v>
      </c>
      <c r="L8" s="10">
        <v>2024</v>
      </c>
      <c r="M8" s="10" t="s">
        <v>60</v>
      </c>
      <c r="N8" s="10" t="s">
        <v>61</v>
      </c>
      <c r="O8" s="10" t="s">
        <v>60</v>
      </c>
      <c r="P8" s="10" t="s">
        <v>61</v>
      </c>
      <c r="Q8" s="10" t="s">
        <v>61</v>
      </c>
      <c r="R8" s="10" t="s">
        <v>61</v>
      </c>
      <c r="S8" s="10" t="s">
        <v>909</v>
      </c>
      <c r="T8" s="10">
        <v>1000</v>
      </c>
      <c r="U8" s="10">
        <v>2</v>
      </c>
      <c r="V8" s="10" t="s">
        <v>902</v>
      </c>
      <c r="W8" s="10" t="s">
        <v>903</v>
      </c>
      <c r="X8" s="10">
        <v>18007236809</v>
      </c>
      <c r="Y8" s="43"/>
    </row>
    <row r="9" s="2" customFormat="1" ht="82" customHeight="1" spans="1:25">
      <c r="A9" s="10">
        <v>6</v>
      </c>
      <c r="B9" s="10" t="s">
        <v>910</v>
      </c>
      <c r="C9" s="10" t="s">
        <v>51</v>
      </c>
      <c r="D9" s="10" t="s">
        <v>52</v>
      </c>
      <c r="E9" s="10" t="s">
        <v>53</v>
      </c>
      <c r="F9" s="10" t="s">
        <v>14</v>
      </c>
      <c r="G9" s="10" t="s">
        <v>911</v>
      </c>
      <c r="H9" s="10" t="s">
        <v>912</v>
      </c>
      <c r="I9" s="10">
        <v>200</v>
      </c>
      <c r="J9" s="10">
        <v>90</v>
      </c>
      <c r="K9" s="10">
        <f t="shared" si="0"/>
        <v>110</v>
      </c>
      <c r="L9" s="10">
        <v>2024</v>
      </c>
      <c r="M9" s="10" t="s">
        <v>60</v>
      </c>
      <c r="N9" s="10" t="s">
        <v>61</v>
      </c>
      <c r="O9" s="10" t="s">
        <v>60</v>
      </c>
      <c r="P9" s="10" t="s">
        <v>61</v>
      </c>
      <c r="Q9" s="10" t="s">
        <v>61</v>
      </c>
      <c r="R9" s="10" t="s">
        <v>61</v>
      </c>
      <c r="S9" s="10" t="s">
        <v>913</v>
      </c>
      <c r="T9" s="10">
        <v>2744</v>
      </c>
      <c r="U9" s="10">
        <v>30</v>
      </c>
      <c r="V9" s="10" t="s">
        <v>205</v>
      </c>
      <c r="W9" s="10" t="s">
        <v>206</v>
      </c>
      <c r="X9" s="10">
        <v>18162911088</v>
      </c>
      <c r="Y9" s="43"/>
    </row>
    <row r="10" s="2" customFormat="1" ht="50" customHeight="1" spans="1:25">
      <c r="A10" s="10">
        <v>7</v>
      </c>
      <c r="B10" s="10" t="s">
        <v>914</v>
      </c>
      <c r="C10" s="10" t="s">
        <v>51</v>
      </c>
      <c r="D10" s="10" t="s">
        <v>52</v>
      </c>
      <c r="E10" s="10" t="s">
        <v>250</v>
      </c>
      <c r="F10" s="10" t="s">
        <v>14</v>
      </c>
      <c r="G10" s="10" t="s">
        <v>215</v>
      </c>
      <c r="H10" s="10" t="s">
        <v>915</v>
      </c>
      <c r="I10" s="10">
        <v>40</v>
      </c>
      <c r="J10" s="10">
        <v>40</v>
      </c>
      <c r="K10" s="10">
        <v>0</v>
      </c>
      <c r="L10" s="10">
        <v>2024</v>
      </c>
      <c r="M10" s="10" t="s">
        <v>60</v>
      </c>
      <c r="N10" s="10" t="s">
        <v>61</v>
      </c>
      <c r="O10" s="10" t="s">
        <v>61</v>
      </c>
      <c r="P10" s="10" t="s">
        <v>60</v>
      </c>
      <c r="Q10" s="10" t="s">
        <v>60</v>
      </c>
      <c r="R10" s="10" t="s">
        <v>61</v>
      </c>
      <c r="S10" s="10" t="s">
        <v>892</v>
      </c>
      <c r="T10" s="10">
        <v>230</v>
      </c>
      <c r="U10" s="10">
        <v>3</v>
      </c>
      <c r="V10" s="10" t="s">
        <v>218</v>
      </c>
      <c r="W10" s="10" t="s">
        <v>219</v>
      </c>
      <c r="X10" s="10">
        <v>18827690103</v>
      </c>
      <c r="Y10" s="43"/>
    </row>
    <row r="11" s="2" customFormat="1" ht="50" customHeight="1" spans="1:25">
      <c r="A11" s="10">
        <v>8</v>
      </c>
      <c r="B11" s="10" t="s">
        <v>916</v>
      </c>
      <c r="C11" s="10" t="s">
        <v>147</v>
      </c>
      <c r="D11" s="10" t="s">
        <v>91</v>
      </c>
      <c r="E11" s="10" t="s">
        <v>281</v>
      </c>
      <c r="F11" s="10" t="s">
        <v>14</v>
      </c>
      <c r="G11" s="10" t="s">
        <v>917</v>
      </c>
      <c r="H11" s="10" t="s">
        <v>918</v>
      </c>
      <c r="I11" s="10">
        <v>12</v>
      </c>
      <c r="J11" s="10">
        <v>12</v>
      </c>
      <c r="K11" s="10">
        <f t="shared" ref="K11:K13" si="1">I11-J11</f>
        <v>0</v>
      </c>
      <c r="L11" s="10">
        <v>2024</v>
      </c>
      <c r="M11" s="10" t="s">
        <v>60</v>
      </c>
      <c r="N11" s="10" t="s">
        <v>61</v>
      </c>
      <c r="O11" s="10" t="s">
        <v>60</v>
      </c>
      <c r="P11" s="10" t="s">
        <v>60</v>
      </c>
      <c r="Q11" s="10" t="s">
        <v>60</v>
      </c>
      <c r="R11" s="10" t="s">
        <v>61</v>
      </c>
      <c r="S11" s="10" t="s">
        <v>919</v>
      </c>
      <c r="T11" s="10">
        <v>186</v>
      </c>
      <c r="U11" s="10">
        <v>3</v>
      </c>
      <c r="V11" s="10" t="s">
        <v>920</v>
      </c>
      <c r="W11" s="10" t="s">
        <v>921</v>
      </c>
      <c r="X11" s="10">
        <v>15871195606</v>
      </c>
      <c r="Y11" s="43"/>
    </row>
    <row r="12" s="2" customFormat="1" ht="50" customHeight="1" spans="1:25">
      <c r="A12" s="10">
        <v>9</v>
      </c>
      <c r="B12" s="10" t="s">
        <v>922</v>
      </c>
      <c r="C12" s="10" t="s">
        <v>147</v>
      </c>
      <c r="D12" s="10" t="s">
        <v>91</v>
      </c>
      <c r="E12" s="10" t="s">
        <v>281</v>
      </c>
      <c r="F12" s="10" t="s">
        <v>14</v>
      </c>
      <c r="G12" s="10" t="s">
        <v>529</v>
      </c>
      <c r="H12" s="10" t="s">
        <v>923</v>
      </c>
      <c r="I12" s="10">
        <v>10</v>
      </c>
      <c r="J12" s="10">
        <v>10</v>
      </c>
      <c r="K12" s="10">
        <f t="shared" si="1"/>
        <v>0</v>
      </c>
      <c r="L12" s="10">
        <v>2024</v>
      </c>
      <c r="M12" s="10" t="s">
        <v>60</v>
      </c>
      <c r="N12" s="10" t="s">
        <v>61</v>
      </c>
      <c r="O12" s="10" t="s">
        <v>61</v>
      </c>
      <c r="P12" s="10" t="s">
        <v>60</v>
      </c>
      <c r="Q12" s="10" t="s">
        <v>60</v>
      </c>
      <c r="R12" s="10" t="s">
        <v>61</v>
      </c>
      <c r="S12" s="10" t="s">
        <v>924</v>
      </c>
      <c r="T12" s="10">
        <v>336</v>
      </c>
      <c r="U12" s="10">
        <v>2</v>
      </c>
      <c r="V12" s="10" t="s">
        <v>902</v>
      </c>
      <c r="W12" s="10" t="s">
        <v>903</v>
      </c>
      <c r="X12" s="10">
        <v>18007236809</v>
      </c>
      <c r="Y12" s="43"/>
    </row>
    <row r="13" s="2" customFormat="1" ht="50" customHeight="1" spans="1:25">
      <c r="A13" s="10">
        <v>10</v>
      </c>
      <c r="B13" s="10" t="s">
        <v>182</v>
      </c>
      <c r="C13" s="10" t="s">
        <v>147</v>
      </c>
      <c r="D13" s="10" t="s">
        <v>91</v>
      </c>
      <c r="E13" s="10" t="s">
        <v>153</v>
      </c>
      <c r="F13" s="10" t="s">
        <v>14</v>
      </c>
      <c r="G13" s="10" t="s">
        <v>183</v>
      </c>
      <c r="H13" s="10" t="s">
        <v>184</v>
      </c>
      <c r="I13" s="10">
        <v>37</v>
      </c>
      <c r="J13" s="10">
        <v>20</v>
      </c>
      <c r="K13" s="10">
        <f t="shared" si="1"/>
        <v>17</v>
      </c>
      <c r="L13" s="10">
        <v>2024</v>
      </c>
      <c r="M13" s="10" t="s">
        <v>60</v>
      </c>
      <c r="N13" s="10" t="s">
        <v>61</v>
      </c>
      <c r="O13" s="10" t="s">
        <v>60</v>
      </c>
      <c r="P13" s="10" t="s">
        <v>60</v>
      </c>
      <c r="Q13" s="10" t="s">
        <v>60</v>
      </c>
      <c r="R13" s="10" t="s">
        <v>61</v>
      </c>
      <c r="S13" s="10" t="s">
        <v>185</v>
      </c>
      <c r="T13" s="10">
        <v>1000</v>
      </c>
      <c r="U13" s="10">
        <v>3</v>
      </c>
      <c r="V13" s="10" t="s">
        <v>186</v>
      </c>
      <c r="W13" s="10" t="s">
        <v>187</v>
      </c>
      <c r="X13" s="10">
        <v>13886452938</v>
      </c>
      <c r="Y13" s="43" t="s">
        <v>925</v>
      </c>
    </row>
    <row r="14" s="2" customFormat="1" ht="50" customHeight="1" spans="1:25">
      <c r="A14" s="10">
        <v>11</v>
      </c>
      <c r="B14" s="10" t="s">
        <v>188</v>
      </c>
      <c r="C14" s="10" t="s">
        <v>147</v>
      </c>
      <c r="D14" s="10" t="s">
        <v>91</v>
      </c>
      <c r="E14" s="10" t="s">
        <v>153</v>
      </c>
      <c r="F14" s="10" t="s">
        <v>14</v>
      </c>
      <c r="G14" s="10" t="s">
        <v>189</v>
      </c>
      <c r="H14" s="10" t="s">
        <v>926</v>
      </c>
      <c r="I14" s="10">
        <v>30</v>
      </c>
      <c r="J14" s="10">
        <v>30</v>
      </c>
      <c r="K14" s="10">
        <v>0</v>
      </c>
      <c r="L14" s="10">
        <v>2024</v>
      </c>
      <c r="M14" s="10" t="s">
        <v>60</v>
      </c>
      <c r="N14" s="10" t="s">
        <v>61</v>
      </c>
      <c r="O14" s="10" t="s">
        <v>61</v>
      </c>
      <c r="P14" s="10" t="s">
        <v>60</v>
      </c>
      <c r="Q14" s="10" t="s">
        <v>60</v>
      </c>
      <c r="R14" s="10" t="s">
        <v>60</v>
      </c>
      <c r="S14" s="10" t="s">
        <v>191</v>
      </c>
      <c r="T14" s="10">
        <v>1000</v>
      </c>
      <c r="U14" s="10">
        <v>2</v>
      </c>
      <c r="V14" s="10" t="s">
        <v>192</v>
      </c>
      <c r="W14" s="10" t="s">
        <v>193</v>
      </c>
      <c r="X14" s="10">
        <v>18171651431</v>
      </c>
      <c r="Y14" s="10" t="s">
        <v>927</v>
      </c>
    </row>
    <row r="15" s="2" customFormat="1" ht="50" customHeight="1" spans="1:25">
      <c r="A15" s="10">
        <v>12</v>
      </c>
      <c r="B15" s="10" t="s">
        <v>194</v>
      </c>
      <c r="C15" s="10" t="s">
        <v>147</v>
      </c>
      <c r="D15" s="10" t="s">
        <v>928</v>
      </c>
      <c r="E15" s="10" t="s">
        <v>929</v>
      </c>
      <c r="F15" s="10" t="s">
        <v>14</v>
      </c>
      <c r="G15" s="10" t="s">
        <v>196</v>
      </c>
      <c r="H15" s="10" t="s">
        <v>930</v>
      </c>
      <c r="I15" s="10">
        <v>20</v>
      </c>
      <c r="J15" s="10">
        <v>20</v>
      </c>
      <c r="K15" s="10">
        <f t="shared" ref="K15:K18" si="2">I15-J15</f>
        <v>0</v>
      </c>
      <c r="L15" s="10">
        <v>2024</v>
      </c>
      <c r="M15" s="10" t="s">
        <v>60</v>
      </c>
      <c r="N15" s="10" t="s">
        <v>61</v>
      </c>
      <c r="O15" s="10" t="s">
        <v>61</v>
      </c>
      <c r="P15" s="10" t="s">
        <v>60</v>
      </c>
      <c r="Q15" s="10" t="s">
        <v>60</v>
      </c>
      <c r="R15" s="10" t="s">
        <v>61</v>
      </c>
      <c r="S15" s="10" t="s">
        <v>931</v>
      </c>
      <c r="T15" s="10">
        <v>200</v>
      </c>
      <c r="U15" s="10">
        <v>3</v>
      </c>
      <c r="V15" s="10" t="s">
        <v>199</v>
      </c>
      <c r="W15" s="10" t="s">
        <v>200</v>
      </c>
      <c r="X15" s="10">
        <v>18995796660</v>
      </c>
      <c r="Y15" s="43" t="s">
        <v>925</v>
      </c>
    </row>
    <row r="16" s="1" customFormat="1" ht="44" customHeight="1" spans="1:25">
      <c r="A16" s="11" t="s">
        <v>207</v>
      </c>
      <c r="B16" s="12"/>
      <c r="C16" s="12"/>
      <c r="D16" s="12"/>
      <c r="E16" s="12"/>
      <c r="F16" s="12"/>
      <c r="G16" s="12"/>
      <c r="H16" s="13"/>
      <c r="I16" s="34">
        <f t="shared" ref="I16:K16" si="3">SUM(I4:I15)</f>
        <v>875</v>
      </c>
      <c r="J16" s="34">
        <f t="shared" si="3"/>
        <v>442</v>
      </c>
      <c r="K16" s="34">
        <f t="shared" si="3"/>
        <v>433</v>
      </c>
      <c r="L16" s="3"/>
      <c r="M16" s="3"/>
      <c r="N16" s="3"/>
      <c r="O16" s="3"/>
      <c r="P16" s="3"/>
      <c r="Q16" s="3"/>
      <c r="R16" s="3"/>
      <c r="S16" s="9"/>
      <c r="T16" s="9"/>
      <c r="U16" s="9"/>
      <c r="V16" s="9"/>
      <c r="W16" s="9"/>
      <c r="X16" s="9"/>
      <c r="Y16" s="42"/>
    </row>
    <row r="17" s="3" customFormat="1" ht="50" customHeight="1" spans="1:45">
      <c r="A17" s="3">
        <v>1</v>
      </c>
      <c r="B17" s="3" t="s">
        <v>864</v>
      </c>
      <c r="C17" s="3" t="s">
        <v>51</v>
      </c>
      <c r="D17" s="3" t="s">
        <v>67</v>
      </c>
      <c r="E17" s="3" t="s">
        <v>865</v>
      </c>
      <c r="F17" s="3" t="s">
        <v>13</v>
      </c>
      <c r="G17" s="3" t="s">
        <v>55</v>
      </c>
      <c r="H17" s="14" t="s">
        <v>866</v>
      </c>
      <c r="I17" s="3">
        <v>40</v>
      </c>
      <c r="J17" s="3">
        <v>40</v>
      </c>
      <c r="K17" s="3">
        <f t="shared" si="2"/>
        <v>0</v>
      </c>
      <c r="L17" s="3" t="s">
        <v>59</v>
      </c>
      <c r="M17" s="3" t="s">
        <v>60</v>
      </c>
      <c r="N17" s="3" t="s">
        <v>61</v>
      </c>
      <c r="O17" s="3" t="s">
        <v>60</v>
      </c>
      <c r="P17" s="3" t="s">
        <v>61</v>
      </c>
      <c r="Q17" s="3" t="s">
        <v>61</v>
      </c>
      <c r="R17" s="3" t="s">
        <v>61</v>
      </c>
      <c r="S17" s="3" t="s">
        <v>63</v>
      </c>
      <c r="T17" s="3">
        <v>624</v>
      </c>
      <c r="U17" s="3">
        <v>96</v>
      </c>
      <c r="V17" s="3" t="s">
        <v>55</v>
      </c>
      <c r="W17" s="3" t="s">
        <v>65</v>
      </c>
      <c r="X17" s="3">
        <v>15997116830</v>
      </c>
      <c r="Z17" s="27"/>
      <c r="AA17" s="27"/>
      <c r="AB17" s="27"/>
      <c r="AC17" s="27"/>
      <c r="AD17" s="27"/>
      <c r="AE17" s="27"/>
      <c r="AF17" s="27"/>
      <c r="AG17" s="27"/>
      <c r="AH17" s="27"/>
      <c r="AI17" s="27"/>
      <c r="AJ17" s="27"/>
      <c r="AK17" s="27"/>
      <c r="AL17" s="27"/>
      <c r="AM17" s="27"/>
      <c r="AN17" s="27"/>
      <c r="AO17" s="27"/>
      <c r="AP17" s="27"/>
      <c r="AQ17" s="27"/>
      <c r="AR17" s="27"/>
      <c r="AS17" s="17"/>
    </row>
    <row r="18" s="3" customFormat="1" ht="50" customHeight="1" spans="1:45">
      <c r="A18" s="3">
        <v>2</v>
      </c>
      <c r="B18" s="3" t="s">
        <v>932</v>
      </c>
      <c r="C18" s="3" t="s">
        <v>51</v>
      </c>
      <c r="D18" s="3" t="s">
        <v>67</v>
      </c>
      <c r="E18" s="3" t="s">
        <v>81</v>
      </c>
      <c r="F18" s="3" t="s">
        <v>13</v>
      </c>
      <c r="G18" s="3" t="s">
        <v>177</v>
      </c>
      <c r="H18" s="14" t="s">
        <v>933</v>
      </c>
      <c r="I18" s="3">
        <v>20</v>
      </c>
      <c r="J18" s="3">
        <v>20</v>
      </c>
      <c r="K18" s="3">
        <f t="shared" si="2"/>
        <v>0</v>
      </c>
      <c r="L18" s="3" t="s">
        <v>59</v>
      </c>
      <c r="M18" s="3" t="s">
        <v>60</v>
      </c>
      <c r="N18" s="3" t="s">
        <v>61</v>
      </c>
      <c r="O18" s="3" t="s">
        <v>61</v>
      </c>
      <c r="P18" s="3" t="s">
        <v>61</v>
      </c>
      <c r="Q18" s="3" t="s">
        <v>61</v>
      </c>
      <c r="R18" s="3" t="s">
        <v>61</v>
      </c>
      <c r="S18" s="3" t="s">
        <v>179</v>
      </c>
      <c r="T18" s="3">
        <v>325</v>
      </c>
      <c r="U18" s="3">
        <v>27</v>
      </c>
      <c r="V18" s="3" t="s">
        <v>177</v>
      </c>
      <c r="W18" s="3" t="s">
        <v>180</v>
      </c>
      <c r="X18" s="3">
        <v>13597626878</v>
      </c>
      <c r="Y18" s="3" t="s">
        <v>934</v>
      </c>
      <c r="Z18" s="27"/>
      <c r="AA18" s="27"/>
      <c r="AB18" s="27"/>
      <c r="AC18" s="27"/>
      <c r="AD18" s="27"/>
      <c r="AE18" s="27"/>
      <c r="AF18" s="27"/>
      <c r="AG18" s="27"/>
      <c r="AH18" s="27"/>
      <c r="AI18" s="27"/>
      <c r="AJ18" s="27"/>
      <c r="AK18" s="27"/>
      <c r="AL18" s="27"/>
      <c r="AM18" s="27"/>
      <c r="AN18" s="27"/>
      <c r="AO18" s="27"/>
      <c r="AP18" s="27"/>
      <c r="AQ18" s="27"/>
      <c r="AR18" s="27"/>
      <c r="AS18" s="17"/>
    </row>
    <row r="19" s="3" customFormat="1" ht="50" customHeight="1" spans="1:45">
      <c r="A19" s="3">
        <v>3</v>
      </c>
      <c r="B19" s="3" t="s">
        <v>935</v>
      </c>
      <c r="C19" s="3" t="s">
        <v>51</v>
      </c>
      <c r="D19" s="3" t="s">
        <v>67</v>
      </c>
      <c r="E19" s="3" t="s">
        <v>225</v>
      </c>
      <c r="F19" s="3" t="s">
        <v>13</v>
      </c>
      <c r="G19" s="3" t="s">
        <v>226</v>
      </c>
      <c r="H19" s="3" t="s">
        <v>305</v>
      </c>
      <c r="I19" s="3">
        <v>15</v>
      </c>
      <c r="J19" s="3">
        <v>15</v>
      </c>
      <c r="K19" s="3">
        <v>0</v>
      </c>
      <c r="L19" s="3" t="s">
        <v>59</v>
      </c>
      <c r="M19" s="3" t="s">
        <v>60</v>
      </c>
      <c r="N19" s="3" t="s">
        <v>61</v>
      </c>
      <c r="O19" s="3" t="s">
        <v>60</v>
      </c>
      <c r="P19" s="3" t="s">
        <v>60</v>
      </c>
      <c r="Q19" s="3" t="s">
        <v>61</v>
      </c>
      <c r="R19" s="3" t="s">
        <v>60</v>
      </c>
      <c r="S19" s="3" t="s">
        <v>228</v>
      </c>
      <c r="T19" s="3">
        <v>630</v>
      </c>
      <c r="U19" s="3">
        <v>15</v>
      </c>
      <c r="V19" s="3" t="s">
        <v>226</v>
      </c>
      <c r="W19" s="3" t="s">
        <v>229</v>
      </c>
      <c r="X19" s="3">
        <v>18571085342</v>
      </c>
      <c r="Z19" s="27"/>
      <c r="AA19" s="27"/>
      <c r="AB19" s="27"/>
      <c r="AC19" s="27"/>
      <c r="AD19" s="27"/>
      <c r="AE19" s="27"/>
      <c r="AF19" s="27"/>
      <c r="AG19" s="27"/>
      <c r="AH19" s="27"/>
      <c r="AI19" s="27"/>
      <c r="AJ19" s="27"/>
      <c r="AK19" s="27"/>
      <c r="AL19" s="27"/>
      <c r="AM19" s="27"/>
      <c r="AN19" s="27"/>
      <c r="AO19" s="27"/>
      <c r="AP19" s="27"/>
      <c r="AQ19" s="27"/>
      <c r="AR19" s="27"/>
      <c r="AS19" s="17"/>
    </row>
    <row r="20" s="3" customFormat="1" ht="50" customHeight="1" spans="1:45">
      <c r="A20" s="3">
        <v>4</v>
      </c>
      <c r="B20" s="3" t="s">
        <v>845</v>
      </c>
      <c r="C20" s="10" t="s">
        <v>51</v>
      </c>
      <c r="D20" s="10" t="s">
        <v>52</v>
      </c>
      <c r="E20" s="10" t="s">
        <v>53</v>
      </c>
      <c r="F20" s="3" t="s">
        <v>13</v>
      </c>
      <c r="G20" s="3" t="s">
        <v>13</v>
      </c>
      <c r="H20" s="3" t="s">
        <v>846</v>
      </c>
      <c r="I20" s="3">
        <v>22</v>
      </c>
      <c r="J20" s="3">
        <v>20</v>
      </c>
      <c r="K20" s="3">
        <f>I20-J20</f>
        <v>2</v>
      </c>
      <c r="L20" s="3" t="s">
        <v>59</v>
      </c>
      <c r="M20" s="3" t="s">
        <v>60</v>
      </c>
      <c r="N20" s="3" t="s">
        <v>61</v>
      </c>
      <c r="O20" s="3" t="s">
        <v>60</v>
      </c>
      <c r="P20" s="3" t="s">
        <v>61</v>
      </c>
      <c r="Q20" s="3" t="s">
        <v>61</v>
      </c>
      <c r="R20" s="3" t="s">
        <v>61</v>
      </c>
      <c r="S20" s="3" t="s">
        <v>849</v>
      </c>
      <c r="T20" s="3">
        <v>1294</v>
      </c>
      <c r="U20" s="3">
        <v>15</v>
      </c>
      <c r="V20" s="3" t="s">
        <v>335</v>
      </c>
      <c r="W20" s="3" t="s">
        <v>339</v>
      </c>
      <c r="X20" s="3">
        <v>18062913590</v>
      </c>
      <c r="Z20" s="27"/>
      <c r="AA20" s="27"/>
      <c r="AB20" s="27"/>
      <c r="AC20" s="27"/>
      <c r="AD20" s="27"/>
      <c r="AE20" s="27"/>
      <c r="AF20" s="27"/>
      <c r="AG20" s="27"/>
      <c r="AH20" s="27"/>
      <c r="AI20" s="27"/>
      <c r="AJ20" s="27"/>
      <c r="AK20" s="27"/>
      <c r="AL20" s="27"/>
      <c r="AM20" s="27"/>
      <c r="AN20" s="27"/>
      <c r="AO20" s="27"/>
      <c r="AP20" s="27"/>
      <c r="AQ20" s="27"/>
      <c r="AR20" s="27"/>
      <c r="AS20" s="17"/>
    </row>
    <row r="21" s="3" customFormat="1" ht="50" customHeight="1" spans="1:45">
      <c r="A21" s="3">
        <v>5</v>
      </c>
      <c r="B21" s="3" t="s">
        <v>857</v>
      </c>
      <c r="C21" s="10" t="s">
        <v>51</v>
      </c>
      <c r="D21" s="10" t="s">
        <v>52</v>
      </c>
      <c r="E21" s="10" t="s">
        <v>53</v>
      </c>
      <c r="F21" s="3" t="s">
        <v>13</v>
      </c>
      <c r="G21" s="3" t="s">
        <v>858</v>
      </c>
      <c r="H21" s="14" t="s">
        <v>936</v>
      </c>
      <c r="I21" s="3">
        <v>60</v>
      </c>
      <c r="J21" s="3">
        <v>60</v>
      </c>
      <c r="K21" s="3">
        <f>I21-J21</f>
        <v>0</v>
      </c>
      <c r="L21" s="3" t="s">
        <v>59</v>
      </c>
      <c r="M21" s="3" t="s">
        <v>60</v>
      </c>
      <c r="N21" s="3" t="s">
        <v>61</v>
      </c>
      <c r="O21" s="3" t="s">
        <v>60</v>
      </c>
      <c r="P21" s="3" t="s">
        <v>61</v>
      </c>
      <c r="Q21" s="3" t="s">
        <v>61</v>
      </c>
      <c r="R21" s="3" t="s">
        <v>61</v>
      </c>
      <c r="S21" s="3" t="s">
        <v>861</v>
      </c>
      <c r="T21" s="3">
        <v>466</v>
      </c>
      <c r="U21" s="3">
        <v>45</v>
      </c>
      <c r="V21" s="3" t="s">
        <v>858</v>
      </c>
      <c r="W21" s="3" t="s">
        <v>863</v>
      </c>
      <c r="X21" s="3">
        <v>13477745878</v>
      </c>
      <c r="Z21" s="27"/>
      <c r="AA21" s="27"/>
      <c r="AB21" s="27"/>
      <c r="AC21" s="27"/>
      <c r="AD21" s="27"/>
      <c r="AE21" s="27"/>
      <c r="AF21" s="27"/>
      <c r="AG21" s="27"/>
      <c r="AH21" s="27"/>
      <c r="AI21" s="27"/>
      <c r="AJ21" s="27"/>
      <c r="AK21" s="27"/>
      <c r="AL21" s="27"/>
      <c r="AM21" s="27"/>
      <c r="AN21" s="27"/>
      <c r="AO21" s="27"/>
      <c r="AP21" s="27"/>
      <c r="AQ21" s="27"/>
      <c r="AR21" s="27"/>
      <c r="AS21" s="17"/>
    </row>
    <row r="22" s="3" customFormat="1" ht="50" customHeight="1" spans="1:45">
      <c r="A22" s="3">
        <v>6</v>
      </c>
      <c r="B22" s="3" t="s">
        <v>937</v>
      </c>
      <c r="C22" s="10" t="s">
        <v>51</v>
      </c>
      <c r="D22" s="10" t="s">
        <v>52</v>
      </c>
      <c r="E22" s="10" t="s">
        <v>53</v>
      </c>
      <c r="F22" s="3" t="s">
        <v>13</v>
      </c>
      <c r="G22" s="3" t="s">
        <v>82</v>
      </c>
      <c r="H22" s="3" t="s">
        <v>938</v>
      </c>
      <c r="I22" s="3">
        <v>80</v>
      </c>
      <c r="J22" s="3">
        <v>60</v>
      </c>
      <c r="K22" s="3">
        <f t="shared" ref="K22:K28" si="4">I22-J22</f>
        <v>20</v>
      </c>
      <c r="L22" s="3" t="s">
        <v>59</v>
      </c>
      <c r="M22" s="3" t="s">
        <v>60</v>
      </c>
      <c r="N22" s="3" t="s">
        <v>61</v>
      </c>
      <c r="O22" s="3" t="s">
        <v>60</v>
      </c>
      <c r="P22" s="3" t="s">
        <v>61</v>
      </c>
      <c r="Q22" s="3" t="s">
        <v>61</v>
      </c>
      <c r="R22" s="3" t="s">
        <v>61</v>
      </c>
      <c r="S22" s="3" t="s">
        <v>854</v>
      </c>
      <c r="T22" s="3">
        <v>920</v>
      </c>
      <c r="U22" s="3">
        <v>26</v>
      </c>
      <c r="V22" s="3" t="s">
        <v>82</v>
      </c>
      <c r="W22" s="3" t="s">
        <v>88</v>
      </c>
      <c r="X22" s="3">
        <v>13872065967</v>
      </c>
      <c r="Z22" s="27"/>
      <c r="AA22" s="27"/>
      <c r="AB22" s="27"/>
      <c r="AC22" s="27"/>
      <c r="AD22" s="27"/>
      <c r="AE22" s="27"/>
      <c r="AF22" s="27"/>
      <c r="AG22" s="27"/>
      <c r="AH22" s="27"/>
      <c r="AI22" s="27"/>
      <c r="AJ22" s="27"/>
      <c r="AK22" s="27"/>
      <c r="AL22" s="27"/>
      <c r="AM22" s="27"/>
      <c r="AN22" s="27"/>
      <c r="AO22" s="27"/>
      <c r="AP22" s="27"/>
      <c r="AQ22" s="27"/>
      <c r="AR22" s="27"/>
      <c r="AS22" s="17"/>
    </row>
    <row r="23" s="3" customFormat="1" ht="50" customHeight="1" spans="1:45">
      <c r="A23" s="3">
        <v>7</v>
      </c>
      <c r="B23" s="3" t="s">
        <v>50</v>
      </c>
      <c r="C23" s="10" t="s">
        <v>51</v>
      </c>
      <c r="D23" s="10" t="s">
        <v>52</v>
      </c>
      <c r="E23" s="10" t="s">
        <v>53</v>
      </c>
      <c r="F23" s="3" t="s">
        <v>13</v>
      </c>
      <c r="G23" s="3" t="s">
        <v>55</v>
      </c>
      <c r="H23" s="14" t="s">
        <v>939</v>
      </c>
      <c r="I23" s="3">
        <v>100</v>
      </c>
      <c r="J23" s="3">
        <v>100</v>
      </c>
      <c r="K23" s="3">
        <f t="shared" si="4"/>
        <v>0</v>
      </c>
      <c r="L23" s="3" t="s">
        <v>59</v>
      </c>
      <c r="M23" s="3" t="s">
        <v>60</v>
      </c>
      <c r="N23" s="3" t="s">
        <v>61</v>
      </c>
      <c r="O23" s="3" t="s">
        <v>60</v>
      </c>
      <c r="P23" s="3" t="s">
        <v>61</v>
      </c>
      <c r="Q23" s="3" t="s">
        <v>61</v>
      </c>
      <c r="R23" s="3" t="s">
        <v>61</v>
      </c>
      <c r="S23" s="3" t="s">
        <v>63</v>
      </c>
      <c r="T23" s="3">
        <v>624</v>
      </c>
      <c r="U23" s="3">
        <v>96</v>
      </c>
      <c r="V23" s="3" t="s">
        <v>55</v>
      </c>
      <c r="W23" s="3" t="s">
        <v>65</v>
      </c>
      <c r="X23" s="3">
        <v>15997116830</v>
      </c>
      <c r="Z23" s="27"/>
      <c r="AA23" s="27"/>
      <c r="AB23" s="27"/>
      <c r="AC23" s="27"/>
      <c r="AD23" s="27"/>
      <c r="AE23" s="27"/>
      <c r="AF23" s="27"/>
      <c r="AG23" s="27"/>
      <c r="AH23" s="27"/>
      <c r="AI23" s="27"/>
      <c r="AJ23" s="27"/>
      <c r="AK23" s="27"/>
      <c r="AL23" s="27"/>
      <c r="AM23" s="27"/>
      <c r="AN23" s="27"/>
      <c r="AO23" s="27"/>
      <c r="AP23" s="27"/>
      <c r="AQ23" s="27"/>
      <c r="AR23" s="27"/>
      <c r="AS23" s="17"/>
    </row>
    <row r="24" s="1" customFormat="1" ht="50" customHeight="1" spans="1:25">
      <c r="A24" s="3">
        <v>9</v>
      </c>
      <c r="B24" s="10" t="s">
        <v>940</v>
      </c>
      <c r="C24" s="3" t="s">
        <v>51</v>
      </c>
      <c r="D24" s="3" t="s">
        <v>67</v>
      </c>
      <c r="E24" s="3" t="s">
        <v>81</v>
      </c>
      <c r="F24" s="3" t="s">
        <v>13</v>
      </c>
      <c r="G24" s="3" t="s">
        <v>13</v>
      </c>
      <c r="H24" s="3" t="s">
        <v>941</v>
      </c>
      <c r="I24" s="3">
        <v>150</v>
      </c>
      <c r="J24" s="3">
        <v>135</v>
      </c>
      <c r="K24" s="3">
        <v>15</v>
      </c>
      <c r="L24" s="3" t="s">
        <v>59</v>
      </c>
      <c r="M24" s="3" t="s">
        <v>60</v>
      </c>
      <c r="N24" s="3" t="s">
        <v>61</v>
      </c>
      <c r="O24" s="3" t="s">
        <v>60</v>
      </c>
      <c r="P24" s="3" t="s">
        <v>61</v>
      </c>
      <c r="Q24" s="3" t="s">
        <v>61</v>
      </c>
      <c r="R24" s="3" t="s">
        <v>61</v>
      </c>
      <c r="S24" s="3" t="s">
        <v>228</v>
      </c>
      <c r="T24" s="38">
        <v>3622</v>
      </c>
      <c r="U24" s="3">
        <v>186</v>
      </c>
      <c r="V24" s="3" t="s">
        <v>13</v>
      </c>
      <c r="W24" s="38"/>
      <c r="X24" s="38"/>
      <c r="Y24" s="38"/>
    </row>
    <row r="25" s="3" customFormat="1" ht="72" customHeight="1" spans="1:45">
      <c r="A25" s="3">
        <v>8</v>
      </c>
      <c r="B25" s="3" t="s">
        <v>236</v>
      </c>
      <c r="C25" s="3" t="s">
        <v>147</v>
      </c>
      <c r="D25" s="3" t="s">
        <v>162</v>
      </c>
      <c r="E25" s="3" t="s">
        <v>148</v>
      </c>
      <c r="F25" s="3" t="s">
        <v>13</v>
      </c>
      <c r="G25" s="3" t="s">
        <v>13</v>
      </c>
      <c r="H25" s="3" t="s">
        <v>942</v>
      </c>
      <c r="I25" s="3">
        <v>450</v>
      </c>
      <c r="J25" s="3">
        <v>400</v>
      </c>
      <c r="K25" s="3">
        <f t="shared" si="4"/>
        <v>50</v>
      </c>
      <c r="L25" s="3" t="s">
        <v>59</v>
      </c>
      <c r="M25" s="3" t="s">
        <v>60</v>
      </c>
      <c r="N25" s="3" t="s">
        <v>61</v>
      </c>
      <c r="O25" s="3" t="s">
        <v>60</v>
      </c>
      <c r="P25" s="3" t="s">
        <v>60</v>
      </c>
      <c r="Q25" s="3" t="s">
        <v>60</v>
      </c>
      <c r="R25" s="3" t="s">
        <v>60</v>
      </c>
      <c r="S25" s="3" t="s">
        <v>238</v>
      </c>
      <c r="T25" s="3">
        <v>3502</v>
      </c>
      <c r="U25" s="3">
        <v>95</v>
      </c>
      <c r="V25" s="3" t="s">
        <v>13</v>
      </c>
      <c r="W25" s="3" t="s">
        <v>239</v>
      </c>
      <c r="X25" s="3">
        <v>15907239225</v>
      </c>
      <c r="Y25" s="20" t="s">
        <v>943</v>
      </c>
      <c r="Z25" s="27"/>
      <c r="AA25" s="27"/>
      <c r="AB25" s="27"/>
      <c r="AC25" s="27"/>
      <c r="AD25" s="27"/>
      <c r="AE25" s="27"/>
      <c r="AF25" s="27"/>
      <c r="AG25" s="27"/>
      <c r="AH25" s="27"/>
      <c r="AI25" s="27"/>
      <c r="AJ25" s="27"/>
      <c r="AK25" s="27"/>
      <c r="AL25" s="27"/>
      <c r="AM25" s="27"/>
      <c r="AN25" s="27"/>
      <c r="AO25" s="27"/>
      <c r="AP25" s="27"/>
      <c r="AQ25" s="27"/>
      <c r="AR25" s="27"/>
      <c r="AS25" s="17"/>
    </row>
    <row r="26" s="1" customFormat="1" ht="50" customHeight="1" spans="1:25">
      <c r="A26" s="15" t="s">
        <v>181</v>
      </c>
      <c r="B26" s="16"/>
      <c r="C26" s="16"/>
      <c r="D26" s="16"/>
      <c r="E26" s="16"/>
      <c r="F26" s="16"/>
      <c r="G26" s="16"/>
      <c r="H26" s="17"/>
      <c r="I26" s="35">
        <f t="shared" ref="I26:K26" si="5">SUM(I17:I25)</f>
        <v>937</v>
      </c>
      <c r="J26" s="35">
        <f t="shared" si="5"/>
        <v>850</v>
      </c>
      <c r="K26" s="35">
        <f t="shared" si="5"/>
        <v>87</v>
      </c>
      <c r="L26" s="36"/>
      <c r="M26" s="36"/>
      <c r="N26" s="36"/>
      <c r="O26" s="36"/>
      <c r="P26" s="36"/>
      <c r="Q26" s="36"/>
      <c r="R26" s="36"/>
      <c r="S26" s="36"/>
      <c r="T26" s="36"/>
      <c r="U26" s="36"/>
      <c r="V26" s="36"/>
      <c r="W26" s="36"/>
      <c r="X26" s="36"/>
      <c r="Y26" s="36"/>
    </row>
    <row r="27" s="4" customFormat="1" ht="80" customHeight="1" spans="1:25">
      <c r="A27" s="3">
        <v>1</v>
      </c>
      <c r="B27" s="3" t="s">
        <v>944</v>
      </c>
      <c r="C27" s="3" t="s">
        <v>51</v>
      </c>
      <c r="D27" s="3" t="s">
        <v>52</v>
      </c>
      <c r="E27" s="3" t="s">
        <v>945</v>
      </c>
      <c r="F27" s="3" t="s">
        <v>15</v>
      </c>
      <c r="G27" s="3" t="s">
        <v>101</v>
      </c>
      <c r="H27" s="18" t="s">
        <v>946</v>
      </c>
      <c r="I27" s="3">
        <v>85</v>
      </c>
      <c r="J27" s="10">
        <v>80</v>
      </c>
      <c r="K27" s="3">
        <f t="shared" si="4"/>
        <v>5</v>
      </c>
      <c r="L27" s="3">
        <v>2024</v>
      </c>
      <c r="M27" s="3" t="s">
        <v>60</v>
      </c>
      <c r="N27" s="3" t="s">
        <v>61</v>
      </c>
      <c r="O27" s="3" t="s">
        <v>60</v>
      </c>
      <c r="P27" s="3" t="s">
        <v>61</v>
      </c>
      <c r="Q27" s="3" t="s">
        <v>61</v>
      </c>
      <c r="R27" s="3" t="s">
        <v>61</v>
      </c>
      <c r="S27" s="3" t="s">
        <v>947</v>
      </c>
      <c r="T27" s="3">
        <v>3000</v>
      </c>
      <c r="U27" s="3">
        <v>40</v>
      </c>
      <c r="V27" s="3" t="s">
        <v>104</v>
      </c>
      <c r="W27" s="3" t="s">
        <v>105</v>
      </c>
      <c r="X27" s="3">
        <v>18086317099</v>
      </c>
      <c r="Y27" s="44"/>
    </row>
    <row r="28" s="4" customFormat="1" ht="80" customHeight="1" spans="1:25">
      <c r="A28" s="3">
        <v>2</v>
      </c>
      <c r="B28" s="3" t="s">
        <v>948</v>
      </c>
      <c r="C28" s="3" t="s">
        <v>51</v>
      </c>
      <c r="D28" s="3" t="s">
        <v>67</v>
      </c>
      <c r="E28" s="3" t="s">
        <v>81</v>
      </c>
      <c r="F28" s="3" t="s">
        <v>15</v>
      </c>
      <c r="G28" s="3" t="s">
        <v>876</v>
      </c>
      <c r="H28" s="18" t="s">
        <v>949</v>
      </c>
      <c r="I28" s="3">
        <v>6</v>
      </c>
      <c r="J28" s="10">
        <v>5</v>
      </c>
      <c r="K28" s="3">
        <f t="shared" si="4"/>
        <v>1</v>
      </c>
      <c r="L28" s="3">
        <v>2024</v>
      </c>
      <c r="M28" s="3" t="s">
        <v>60</v>
      </c>
      <c r="N28" s="3" t="s">
        <v>61</v>
      </c>
      <c r="O28" s="3" t="s">
        <v>60</v>
      </c>
      <c r="P28" s="3" t="s">
        <v>61</v>
      </c>
      <c r="Q28" s="3" t="s">
        <v>61</v>
      </c>
      <c r="R28" s="3" t="s">
        <v>61</v>
      </c>
      <c r="S28" s="3" t="s">
        <v>950</v>
      </c>
      <c r="T28" s="3">
        <v>200</v>
      </c>
      <c r="U28" s="3">
        <v>7</v>
      </c>
      <c r="V28" s="3" t="s">
        <v>951</v>
      </c>
      <c r="W28" s="3" t="s">
        <v>952</v>
      </c>
      <c r="X28" s="3">
        <v>18071867849</v>
      </c>
      <c r="Y28" s="44"/>
    </row>
    <row r="29" s="4" customFormat="1" ht="80" customHeight="1" spans="1:25">
      <c r="A29" s="3">
        <v>3</v>
      </c>
      <c r="B29" s="3" t="s">
        <v>72</v>
      </c>
      <c r="C29" s="3" t="s">
        <v>51</v>
      </c>
      <c r="D29" s="3" t="s">
        <v>52</v>
      </c>
      <c r="E29" s="3" t="s">
        <v>53</v>
      </c>
      <c r="F29" s="3" t="s">
        <v>15</v>
      </c>
      <c r="G29" s="3" t="s">
        <v>74</v>
      </c>
      <c r="H29" s="18" t="s">
        <v>953</v>
      </c>
      <c r="I29" s="3">
        <v>90</v>
      </c>
      <c r="J29" s="10">
        <v>60</v>
      </c>
      <c r="K29" s="3">
        <v>10</v>
      </c>
      <c r="L29" s="3">
        <v>2024</v>
      </c>
      <c r="M29" s="3" t="s">
        <v>60</v>
      </c>
      <c r="N29" s="3" t="s">
        <v>61</v>
      </c>
      <c r="O29" s="3" t="s">
        <v>60</v>
      </c>
      <c r="P29" s="3" t="s">
        <v>61</v>
      </c>
      <c r="Q29" s="3" t="s">
        <v>61</v>
      </c>
      <c r="R29" s="3" t="s">
        <v>61</v>
      </c>
      <c r="S29" s="3" t="s">
        <v>77</v>
      </c>
      <c r="T29" s="3">
        <v>3000</v>
      </c>
      <c r="U29" s="3">
        <v>100</v>
      </c>
      <c r="V29" s="3" t="s">
        <v>78</v>
      </c>
      <c r="W29" s="3" t="s">
        <v>954</v>
      </c>
      <c r="X29" s="3">
        <v>13367142836</v>
      </c>
      <c r="Y29" s="44"/>
    </row>
    <row r="30" s="4" customFormat="1" ht="80" customHeight="1" spans="1:25">
      <c r="A30" s="3">
        <v>4</v>
      </c>
      <c r="B30" s="3" t="s">
        <v>955</v>
      </c>
      <c r="C30" s="3" t="s">
        <v>51</v>
      </c>
      <c r="D30" s="3" t="s">
        <v>52</v>
      </c>
      <c r="E30" s="3" t="s">
        <v>53</v>
      </c>
      <c r="F30" s="3" t="s">
        <v>15</v>
      </c>
      <c r="G30" s="3" t="s">
        <v>463</v>
      </c>
      <c r="H30" s="18" t="s">
        <v>956</v>
      </c>
      <c r="I30" s="3">
        <v>100</v>
      </c>
      <c r="J30" s="10">
        <v>80</v>
      </c>
      <c r="K30" s="3">
        <f t="shared" ref="K30:K34" si="6">I30-J30</f>
        <v>20</v>
      </c>
      <c r="L30" s="3">
        <v>2024</v>
      </c>
      <c r="M30" s="3" t="s">
        <v>60</v>
      </c>
      <c r="N30" s="3" t="s">
        <v>61</v>
      </c>
      <c r="O30" s="3" t="s">
        <v>60</v>
      </c>
      <c r="P30" s="3" t="s">
        <v>61</v>
      </c>
      <c r="Q30" s="3" t="s">
        <v>61</v>
      </c>
      <c r="R30" s="3" t="s">
        <v>61</v>
      </c>
      <c r="S30" s="3" t="s">
        <v>957</v>
      </c>
      <c r="T30" s="3">
        <v>1800</v>
      </c>
      <c r="U30" s="3">
        <v>10</v>
      </c>
      <c r="V30" s="3" t="s">
        <v>958</v>
      </c>
      <c r="W30" s="3" t="s">
        <v>959</v>
      </c>
      <c r="X30" s="3">
        <v>15826961168</v>
      </c>
      <c r="Y30" s="44"/>
    </row>
    <row r="31" s="4" customFormat="1" ht="80" customHeight="1" spans="1:25">
      <c r="A31" s="3">
        <v>5</v>
      </c>
      <c r="B31" s="3" t="s">
        <v>960</v>
      </c>
      <c r="C31" s="3" t="s">
        <v>147</v>
      </c>
      <c r="D31" s="3" t="s">
        <v>162</v>
      </c>
      <c r="E31" s="3" t="s">
        <v>148</v>
      </c>
      <c r="F31" s="3" t="s">
        <v>15</v>
      </c>
      <c r="G31" s="3" t="s">
        <v>15</v>
      </c>
      <c r="H31" s="3" t="s">
        <v>961</v>
      </c>
      <c r="I31" s="3">
        <v>90</v>
      </c>
      <c r="J31" s="10">
        <v>80</v>
      </c>
      <c r="K31" s="3">
        <f t="shared" si="6"/>
        <v>10</v>
      </c>
      <c r="L31" s="3">
        <v>2024</v>
      </c>
      <c r="M31" s="3" t="s">
        <v>60</v>
      </c>
      <c r="N31" s="3" t="s">
        <v>61</v>
      </c>
      <c r="O31" s="3" t="s">
        <v>60</v>
      </c>
      <c r="P31" s="3" t="s">
        <v>60</v>
      </c>
      <c r="Q31" s="3" t="s">
        <v>60</v>
      </c>
      <c r="R31" s="3" t="s">
        <v>61</v>
      </c>
      <c r="S31" s="3" t="s">
        <v>962</v>
      </c>
      <c r="T31" s="3">
        <v>10000</v>
      </c>
      <c r="U31" s="3">
        <v>600</v>
      </c>
      <c r="V31" s="3" t="s">
        <v>15</v>
      </c>
      <c r="W31" s="3" t="s">
        <v>534</v>
      </c>
      <c r="X31" s="3">
        <v>13886468825</v>
      </c>
      <c r="Y31" s="20" t="s">
        <v>943</v>
      </c>
    </row>
    <row r="32" s="4" customFormat="1" ht="80" customHeight="1" spans="1:25">
      <c r="A32" s="3">
        <v>6</v>
      </c>
      <c r="B32" s="3" t="s">
        <v>963</v>
      </c>
      <c r="C32" s="3" t="s">
        <v>147</v>
      </c>
      <c r="D32" s="3" t="s">
        <v>162</v>
      </c>
      <c r="E32" s="3" t="s">
        <v>148</v>
      </c>
      <c r="F32" s="3" t="s">
        <v>15</v>
      </c>
      <c r="G32" s="19" t="s">
        <v>15</v>
      </c>
      <c r="H32" s="3" t="s">
        <v>964</v>
      </c>
      <c r="I32" s="3">
        <v>90</v>
      </c>
      <c r="J32" s="10">
        <v>80</v>
      </c>
      <c r="K32" s="3">
        <f t="shared" si="6"/>
        <v>10</v>
      </c>
      <c r="L32" s="3">
        <v>2024</v>
      </c>
      <c r="M32" s="3" t="s">
        <v>60</v>
      </c>
      <c r="N32" s="3" t="s">
        <v>61</v>
      </c>
      <c r="O32" s="3" t="s">
        <v>60</v>
      </c>
      <c r="P32" s="3" t="s">
        <v>60</v>
      </c>
      <c r="Q32" s="3" t="s">
        <v>60</v>
      </c>
      <c r="R32" s="3" t="s">
        <v>61</v>
      </c>
      <c r="S32" s="3" t="s">
        <v>962</v>
      </c>
      <c r="T32" s="3">
        <v>10000</v>
      </c>
      <c r="U32" s="3">
        <v>600</v>
      </c>
      <c r="V32" s="3" t="s">
        <v>15</v>
      </c>
      <c r="W32" s="3" t="s">
        <v>534</v>
      </c>
      <c r="X32" s="3">
        <v>13886468825</v>
      </c>
      <c r="Y32" s="20" t="s">
        <v>943</v>
      </c>
    </row>
    <row r="33" s="4" customFormat="1" ht="80" customHeight="1" spans="1:25">
      <c r="A33" s="3">
        <v>7</v>
      </c>
      <c r="B33" s="3" t="s">
        <v>965</v>
      </c>
      <c r="C33" s="3" t="s">
        <v>147</v>
      </c>
      <c r="D33" s="3" t="s">
        <v>162</v>
      </c>
      <c r="E33" s="3" t="s">
        <v>148</v>
      </c>
      <c r="F33" s="3" t="s">
        <v>15</v>
      </c>
      <c r="G33" s="19" t="s">
        <v>15</v>
      </c>
      <c r="H33" s="3" t="s">
        <v>966</v>
      </c>
      <c r="I33" s="3">
        <v>90</v>
      </c>
      <c r="J33" s="10">
        <v>80</v>
      </c>
      <c r="K33" s="3">
        <f t="shared" si="6"/>
        <v>10</v>
      </c>
      <c r="L33" s="3">
        <v>2024</v>
      </c>
      <c r="M33" s="3" t="s">
        <v>60</v>
      </c>
      <c r="N33" s="3" t="s">
        <v>61</v>
      </c>
      <c r="O33" s="3" t="s">
        <v>60</v>
      </c>
      <c r="P33" s="3" t="s">
        <v>60</v>
      </c>
      <c r="Q33" s="3" t="s">
        <v>60</v>
      </c>
      <c r="R33" s="3" t="s">
        <v>61</v>
      </c>
      <c r="S33" s="3" t="s">
        <v>962</v>
      </c>
      <c r="T33" s="3">
        <v>10000</v>
      </c>
      <c r="U33" s="3">
        <v>600</v>
      </c>
      <c r="V33" s="3" t="s">
        <v>15</v>
      </c>
      <c r="W33" s="3" t="s">
        <v>534</v>
      </c>
      <c r="X33" s="3">
        <v>13886468825</v>
      </c>
      <c r="Y33" s="20" t="s">
        <v>943</v>
      </c>
    </row>
    <row r="34" s="4" customFormat="1" ht="80" customHeight="1" spans="1:25">
      <c r="A34" s="3">
        <v>8</v>
      </c>
      <c r="B34" s="3" t="s">
        <v>967</v>
      </c>
      <c r="C34" s="3" t="s">
        <v>147</v>
      </c>
      <c r="D34" s="3" t="s">
        <v>162</v>
      </c>
      <c r="E34" s="3" t="s">
        <v>148</v>
      </c>
      <c r="F34" s="3" t="s">
        <v>15</v>
      </c>
      <c r="G34" s="19" t="s">
        <v>15</v>
      </c>
      <c r="H34" s="3" t="s">
        <v>968</v>
      </c>
      <c r="I34" s="3">
        <v>90</v>
      </c>
      <c r="J34" s="10">
        <v>80</v>
      </c>
      <c r="K34" s="3">
        <f t="shared" si="6"/>
        <v>10</v>
      </c>
      <c r="L34" s="3">
        <v>2024</v>
      </c>
      <c r="M34" s="3" t="s">
        <v>60</v>
      </c>
      <c r="N34" s="3" t="s">
        <v>61</v>
      </c>
      <c r="O34" s="3" t="s">
        <v>60</v>
      </c>
      <c r="P34" s="3" t="s">
        <v>60</v>
      </c>
      <c r="Q34" s="3" t="s">
        <v>60</v>
      </c>
      <c r="R34" s="3" t="s">
        <v>61</v>
      </c>
      <c r="S34" s="3" t="s">
        <v>962</v>
      </c>
      <c r="T34" s="3">
        <v>10000</v>
      </c>
      <c r="U34" s="3">
        <v>600</v>
      </c>
      <c r="V34" s="3" t="s">
        <v>15</v>
      </c>
      <c r="W34" s="3" t="s">
        <v>534</v>
      </c>
      <c r="X34" s="3">
        <v>13886468825</v>
      </c>
      <c r="Y34" s="20" t="s">
        <v>943</v>
      </c>
    </row>
    <row r="35" s="4" customFormat="1" ht="50" customHeight="1" spans="1:32">
      <c r="A35" s="15" t="s">
        <v>670</v>
      </c>
      <c r="B35" s="16"/>
      <c r="C35" s="16"/>
      <c r="D35" s="16"/>
      <c r="E35" s="16"/>
      <c r="F35" s="16"/>
      <c r="G35" s="16"/>
      <c r="H35" s="17"/>
      <c r="I35" s="35">
        <f t="shared" ref="I35:K35" si="7">I31+I32+I33+I34+I30+I27+I28+I29</f>
        <v>641</v>
      </c>
      <c r="J35" s="35">
        <f t="shared" si="7"/>
        <v>545</v>
      </c>
      <c r="K35" s="35">
        <f t="shared" si="7"/>
        <v>76</v>
      </c>
      <c r="L35" s="3"/>
      <c r="M35" s="3"/>
      <c r="N35" s="3"/>
      <c r="O35" s="3"/>
      <c r="P35" s="3"/>
      <c r="Q35" s="3"/>
      <c r="R35" s="3"/>
      <c r="S35" s="3"/>
      <c r="T35" s="3"/>
      <c r="U35" s="3"/>
      <c r="V35" s="3"/>
      <c r="W35" s="3"/>
      <c r="X35" s="3"/>
      <c r="Y35" s="3"/>
      <c r="Z35" s="27"/>
      <c r="AA35" s="27"/>
      <c r="AB35" s="27"/>
      <c r="AC35" s="30"/>
      <c r="AD35" s="27"/>
      <c r="AE35" s="27"/>
      <c r="AF35" s="27"/>
    </row>
    <row r="36" s="1" customFormat="1" ht="45" customHeight="1" spans="1:25">
      <c r="A36" s="3">
        <v>1</v>
      </c>
      <c r="B36" s="20" t="s">
        <v>969</v>
      </c>
      <c r="C36" s="20" t="s">
        <v>147</v>
      </c>
      <c r="D36" s="20" t="s">
        <v>928</v>
      </c>
      <c r="E36" s="21" t="s">
        <v>970</v>
      </c>
      <c r="F36" s="20" t="s">
        <v>16</v>
      </c>
      <c r="G36" s="20" t="s">
        <v>971</v>
      </c>
      <c r="H36" s="20" t="s">
        <v>972</v>
      </c>
      <c r="I36" s="20">
        <v>20</v>
      </c>
      <c r="J36" s="20">
        <v>20</v>
      </c>
      <c r="K36" s="20">
        <v>0</v>
      </c>
      <c r="L36" s="20" t="s">
        <v>59</v>
      </c>
      <c r="M36" s="20" t="s">
        <v>61</v>
      </c>
      <c r="N36" s="20" t="s">
        <v>60</v>
      </c>
      <c r="O36" s="20" t="s">
        <v>60</v>
      </c>
      <c r="P36" s="20" t="s">
        <v>60</v>
      </c>
      <c r="Q36" s="20" t="s">
        <v>60</v>
      </c>
      <c r="R36" s="20" t="s">
        <v>61</v>
      </c>
      <c r="S36" s="20" t="s">
        <v>973</v>
      </c>
      <c r="T36" s="20">
        <v>1000</v>
      </c>
      <c r="U36" s="20">
        <v>1000</v>
      </c>
      <c r="V36" s="20" t="s">
        <v>974</v>
      </c>
      <c r="W36" s="20" t="s">
        <v>975</v>
      </c>
      <c r="X36" s="20">
        <v>18327872488</v>
      </c>
      <c r="Y36" s="45"/>
    </row>
    <row r="37" s="1" customFormat="1" ht="54" customHeight="1" spans="1:25">
      <c r="A37" s="3">
        <v>2</v>
      </c>
      <c r="B37" s="20" t="s">
        <v>976</v>
      </c>
      <c r="C37" s="20" t="s">
        <v>147</v>
      </c>
      <c r="D37" s="20" t="s">
        <v>162</v>
      </c>
      <c r="E37" s="21" t="s">
        <v>148</v>
      </c>
      <c r="F37" s="20" t="s">
        <v>16</v>
      </c>
      <c r="G37" s="20" t="s">
        <v>420</v>
      </c>
      <c r="H37" s="20" t="s">
        <v>977</v>
      </c>
      <c r="I37" s="20">
        <v>25</v>
      </c>
      <c r="J37" s="20">
        <v>20</v>
      </c>
      <c r="K37" s="20">
        <v>5</v>
      </c>
      <c r="L37" s="20" t="s">
        <v>59</v>
      </c>
      <c r="M37" s="20" t="s">
        <v>60</v>
      </c>
      <c r="N37" s="20" t="s">
        <v>61</v>
      </c>
      <c r="O37" s="20" t="s">
        <v>60</v>
      </c>
      <c r="P37" s="20" t="s">
        <v>60</v>
      </c>
      <c r="Q37" s="20" t="s">
        <v>60</v>
      </c>
      <c r="R37" s="20" t="s">
        <v>61</v>
      </c>
      <c r="S37" s="20" t="s">
        <v>978</v>
      </c>
      <c r="T37" s="20">
        <v>1200</v>
      </c>
      <c r="U37" s="20">
        <v>1200</v>
      </c>
      <c r="V37" s="20" t="s">
        <v>979</v>
      </c>
      <c r="W37" s="20" t="s">
        <v>980</v>
      </c>
      <c r="X37" s="20">
        <v>18971781455</v>
      </c>
      <c r="Y37" s="20" t="s">
        <v>981</v>
      </c>
    </row>
    <row r="38" s="1" customFormat="1" ht="49" customHeight="1" spans="1:25">
      <c r="A38" s="3">
        <v>3</v>
      </c>
      <c r="B38" s="20" t="s">
        <v>982</v>
      </c>
      <c r="C38" s="20" t="s">
        <v>147</v>
      </c>
      <c r="D38" s="20" t="s">
        <v>162</v>
      </c>
      <c r="E38" s="20" t="s">
        <v>148</v>
      </c>
      <c r="F38" s="20" t="s">
        <v>16</v>
      </c>
      <c r="G38" s="20" t="s">
        <v>438</v>
      </c>
      <c r="H38" s="20" t="s">
        <v>983</v>
      </c>
      <c r="I38" s="20">
        <v>170</v>
      </c>
      <c r="J38" s="20">
        <v>40</v>
      </c>
      <c r="K38" s="20">
        <v>130</v>
      </c>
      <c r="L38" s="20" t="s">
        <v>59</v>
      </c>
      <c r="M38" s="20" t="s">
        <v>60</v>
      </c>
      <c r="N38" s="20" t="s">
        <v>61</v>
      </c>
      <c r="O38" s="20" t="s">
        <v>60</v>
      </c>
      <c r="P38" s="20" t="s">
        <v>60</v>
      </c>
      <c r="Q38" s="20" t="s">
        <v>60</v>
      </c>
      <c r="R38" s="20" t="s">
        <v>61</v>
      </c>
      <c r="S38" s="20" t="s">
        <v>984</v>
      </c>
      <c r="T38" s="20">
        <v>546</v>
      </c>
      <c r="U38" s="20">
        <v>546</v>
      </c>
      <c r="V38" s="20" t="s">
        <v>985</v>
      </c>
      <c r="W38" s="20" t="s">
        <v>986</v>
      </c>
      <c r="X38" s="20">
        <v>15971530998</v>
      </c>
      <c r="Y38" s="20" t="s">
        <v>943</v>
      </c>
    </row>
    <row r="39" s="1" customFormat="1" ht="51" customHeight="1" spans="1:25">
      <c r="A39" s="3">
        <v>4</v>
      </c>
      <c r="B39" s="20" t="s">
        <v>987</v>
      </c>
      <c r="C39" s="20" t="s">
        <v>147</v>
      </c>
      <c r="D39" s="20" t="s">
        <v>162</v>
      </c>
      <c r="E39" s="20" t="s">
        <v>148</v>
      </c>
      <c r="F39" s="20" t="s">
        <v>16</v>
      </c>
      <c r="G39" s="20" t="s">
        <v>93</v>
      </c>
      <c r="H39" s="20" t="s">
        <v>988</v>
      </c>
      <c r="I39" s="20">
        <v>30</v>
      </c>
      <c r="J39" s="20">
        <v>20</v>
      </c>
      <c r="K39" s="20">
        <v>10</v>
      </c>
      <c r="L39" s="20" t="s">
        <v>59</v>
      </c>
      <c r="M39" s="20" t="s">
        <v>60</v>
      </c>
      <c r="N39" s="20" t="s">
        <v>61</v>
      </c>
      <c r="O39" s="20" t="s">
        <v>60</v>
      </c>
      <c r="P39" s="20" t="s">
        <v>60</v>
      </c>
      <c r="Q39" s="20" t="s">
        <v>60</v>
      </c>
      <c r="R39" s="20" t="s">
        <v>61</v>
      </c>
      <c r="S39" s="20" t="s">
        <v>989</v>
      </c>
      <c r="T39" s="20">
        <v>455</v>
      </c>
      <c r="U39" s="20">
        <v>455</v>
      </c>
      <c r="V39" s="20" t="s">
        <v>990</v>
      </c>
      <c r="W39" s="10"/>
      <c r="X39" s="10"/>
      <c r="Y39" s="46"/>
    </row>
    <row r="40" s="1" customFormat="1" ht="45" customHeight="1" spans="1:25">
      <c r="A40" s="3">
        <v>5</v>
      </c>
      <c r="B40" s="20" t="s">
        <v>991</v>
      </c>
      <c r="C40" s="20" t="s">
        <v>147</v>
      </c>
      <c r="D40" s="20" t="s">
        <v>162</v>
      </c>
      <c r="E40" s="20" t="s">
        <v>148</v>
      </c>
      <c r="F40" s="20" t="s">
        <v>16</v>
      </c>
      <c r="G40" s="20" t="s">
        <v>263</v>
      </c>
      <c r="H40" s="20" t="s">
        <v>992</v>
      </c>
      <c r="I40" s="20">
        <v>120</v>
      </c>
      <c r="J40" s="20">
        <v>80</v>
      </c>
      <c r="K40" s="20">
        <v>40</v>
      </c>
      <c r="L40" s="20" t="s">
        <v>59</v>
      </c>
      <c r="M40" s="20" t="s">
        <v>60</v>
      </c>
      <c r="N40" s="20" t="s">
        <v>61</v>
      </c>
      <c r="O40" s="20" t="s">
        <v>60</v>
      </c>
      <c r="P40" s="20" t="s">
        <v>60</v>
      </c>
      <c r="Q40" s="20" t="s">
        <v>60</v>
      </c>
      <c r="R40" s="20" t="s">
        <v>61</v>
      </c>
      <c r="S40" s="20" t="s">
        <v>265</v>
      </c>
      <c r="T40" s="20">
        <v>1683</v>
      </c>
      <c r="U40" s="20">
        <v>1683</v>
      </c>
      <c r="V40" s="20" t="s">
        <v>993</v>
      </c>
      <c r="W40" s="20" t="s">
        <v>267</v>
      </c>
      <c r="X40" s="20">
        <v>13797773477</v>
      </c>
      <c r="Y40" s="20" t="s">
        <v>981</v>
      </c>
    </row>
    <row r="41" s="1" customFormat="1" ht="54" customHeight="1" spans="1:25">
      <c r="A41" s="3">
        <v>6</v>
      </c>
      <c r="B41" s="20" t="s">
        <v>994</v>
      </c>
      <c r="C41" s="20" t="s">
        <v>995</v>
      </c>
      <c r="D41" s="20" t="s">
        <v>162</v>
      </c>
      <c r="E41" s="20" t="s">
        <v>148</v>
      </c>
      <c r="F41" s="20" t="s">
        <v>16</v>
      </c>
      <c r="G41" s="20" t="s">
        <v>431</v>
      </c>
      <c r="H41" s="20" t="s">
        <v>996</v>
      </c>
      <c r="I41" s="20">
        <v>60</v>
      </c>
      <c r="J41" s="20">
        <v>50</v>
      </c>
      <c r="K41" s="20">
        <v>10</v>
      </c>
      <c r="L41" s="20">
        <v>2024</v>
      </c>
      <c r="M41" s="20" t="s">
        <v>60</v>
      </c>
      <c r="N41" s="20" t="s">
        <v>61</v>
      </c>
      <c r="O41" s="20" t="s">
        <v>60</v>
      </c>
      <c r="P41" s="20" t="s">
        <v>60</v>
      </c>
      <c r="Q41" s="20" t="s">
        <v>60</v>
      </c>
      <c r="R41" s="20" t="s">
        <v>61</v>
      </c>
      <c r="S41" s="20" t="s">
        <v>265</v>
      </c>
      <c r="T41" s="20">
        <v>600</v>
      </c>
      <c r="U41" s="20">
        <v>600</v>
      </c>
      <c r="V41" s="20" t="s">
        <v>997</v>
      </c>
      <c r="W41" s="20" t="s">
        <v>998</v>
      </c>
      <c r="X41" s="20">
        <v>13872096888</v>
      </c>
      <c r="Y41" s="20" t="s">
        <v>981</v>
      </c>
    </row>
    <row r="42" s="1" customFormat="1" ht="46" customHeight="1" spans="1:25">
      <c r="A42" s="22" t="s">
        <v>639</v>
      </c>
      <c r="B42" s="23"/>
      <c r="C42" s="23"/>
      <c r="D42" s="23"/>
      <c r="E42" s="23"/>
      <c r="F42" s="23"/>
      <c r="G42" s="23"/>
      <c r="H42" s="24"/>
      <c r="I42" s="35">
        <f t="shared" ref="I42:K42" si="8">SUM(I36:I41)</f>
        <v>425</v>
      </c>
      <c r="J42" s="35">
        <f t="shared" si="8"/>
        <v>230</v>
      </c>
      <c r="K42" s="35">
        <f t="shared" si="8"/>
        <v>195</v>
      </c>
      <c r="L42" s="3"/>
      <c r="M42" s="3"/>
      <c r="N42" s="3"/>
      <c r="O42" s="3"/>
      <c r="P42" s="3"/>
      <c r="Q42" s="3"/>
      <c r="R42" s="3"/>
      <c r="S42" s="39"/>
      <c r="T42" s="3"/>
      <c r="U42" s="3"/>
      <c r="V42" s="10"/>
      <c r="W42" s="3"/>
      <c r="X42" s="3"/>
      <c r="Y42" s="47"/>
    </row>
    <row r="43" s="1" customFormat="1" ht="45" customHeight="1" spans="1:25">
      <c r="A43" s="22" t="s">
        <v>999</v>
      </c>
      <c r="B43" s="25"/>
      <c r="C43" s="25"/>
      <c r="D43" s="25"/>
      <c r="E43" s="25"/>
      <c r="F43" s="25"/>
      <c r="G43" s="25"/>
      <c r="H43" s="26"/>
      <c r="I43" s="37">
        <f t="shared" ref="I43:K43" si="9">I42+I35+I26+I16</f>
        <v>2878</v>
      </c>
      <c r="J43" s="37">
        <f t="shared" si="9"/>
        <v>2067</v>
      </c>
      <c r="K43" s="37">
        <f t="shared" si="9"/>
        <v>791</v>
      </c>
      <c r="L43" s="3"/>
      <c r="M43" s="3"/>
      <c r="N43" s="3"/>
      <c r="O43" s="3"/>
      <c r="P43" s="3"/>
      <c r="Q43" s="3"/>
      <c r="R43" s="3"/>
      <c r="S43" s="39"/>
      <c r="T43" s="3"/>
      <c r="U43" s="3"/>
      <c r="V43" s="10"/>
      <c r="W43" s="3"/>
      <c r="X43" s="3"/>
      <c r="Y43" s="3"/>
    </row>
    <row r="44" s="1" customFormat="1" ht="45" customHeight="1" spans="1:24">
      <c r="A44" s="27"/>
      <c r="B44" s="28"/>
      <c r="C44" s="28"/>
      <c r="D44" s="28"/>
      <c r="E44" s="28"/>
      <c r="F44" s="28"/>
      <c r="G44" s="28"/>
      <c r="H44" s="29"/>
      <c r="I44" s="28"/>
      <c r="J44" s="30"/>
      <c r="K44" s="27"/>
      <c r="L44" s="27"/>
      <c r="M44" s="27"/>
      <c r="N44" s="27"/>
      <c r="O44" s="27"/>
      <c r="P44" s="27"/>
      <c r="Q44" s="27"/>
      <c r="R44" s="27"/>
      <c r="S44" s="31"/>
      <c r="T44" s="27"/>
      <c r="U44" s="27"/>
      <c r="V44" s="30"/>
      <c r="W44" s="27"/>
      <c r="X44" s="27"/>
    </row>
    <row r="45" s="1" customFormat="1" ht="58" customHeight="1" spans="1:24">
      <c r="A45" s="27"/>
      <c r="B45" s="30"/>
      <c r="C45" s="30"/>
      <c r="D45" s="30"/>
      <c r="E45" s="30"/>
      <c r="F45" s="30"/>
      <c r="G45" s="30"/>
      <c r="H45" s="29"/>
      <c r="I45" s="27"/>
      <c r="J45" s="30"/>
      <c r="K45" s="27"/>
      <c r="L45" s="27"/>
      <c r="M45" s="27"/>
      <c r="N45" s="27"/>
      <c r="O45" s="27"/>
      <c r="P45" s="27"/>
      <c r="Q45" s="27"/>
      <c r="R45" s="27"/>
      <c r="S45" s="31"/>
      <c r="T45" s="27"/>
      <c r="U45" s="27"/>
      <c r="V45" s="30"/>
      <c r="W45" s="27"/>
      <c r="X45" s="27"/>
    </row>
    <row r="46" s="1" customFormat="1" ht="45" customHeight="1" spans="1:24">
      <c r="A46" s="27"/>
      <c r="B46" s="30"/>
      <c r="C46" s="30"/>
      <c r="D46" s="30"/>
      <c r="E46" s="30"/>
      <c r="F46" s="30"/>
      <c r="G46" s="30"/>
      <c r="H46" s="29"/>
      <c r="I46" s="27"/>
      <c r="J46" s="30"/>
      <c r="K46" s="27"/>
      <c r="L46" s="27"/>
      <c r="M46" s="27"/>
      <c r="N46" s="27"/>
      <c r="O46" s="27"/>
      <c r="P46" s="27"/>
      <c r="Q46" s="27"/>
      <c r="R46" s="27"/>
      <c r="S46" s="31"/>
      <c r="T46" s="27"/>
      <c r="U46" s="27"/>
      <c r="V46" s="30"/>
      <c r="W46" s="40"/>
      <c r="X46" s="40"/>
    </row>
    <row r="47" s="1" customFormat="1" ht="30" customHeight="1" spans="1:24">
      <c r="A47" s="27"/>
      <c r="B47" s="27"/>
      <c r="C47" s="27"/>
      <c r="D47" s="27"/>
      <c r="E47" s="27"/>
      <c r="F47" s="27"/>
      <c r="G47" s="27"/>
      <c r="H47" s="29"/>
      <c r="I47" s="27"/>
      <c r="J47" s="30"/>
      <c r="K47" s="27"/>
      <c r="L47" s="27"/>
      <c r="M47" s="27"/>
      <c r="N47" s="27"/>
      <c r="O47" s="27"/>
      <c r="P47" s="27"/>
      <c r="Q47" s="27"/>
      <c r="R47" s="27"/>
      <c r="S47" s="31"/>
      <c r="T47" s="27"/>
      <c r="U47" s="27"/>
      <c r="V47" s="30"/>
      <c r="W47" s="40"/>
      <c r="X47" s="40"/>
    </row>
    <row r="48" s="1" customFormat="1" ht="31" customHeight="1" spans="1:24">
      <c r="A48" s="31"/>
      <c r="B48" s="27"/>
      <c r="C48" s="27"/>
      <c r="D48" s="27"/>
      <c r="E48" s="27"/>
      <c r="F48" s="27"/>
      <c r="G48" s="27"/>
      <c r="H48" s="29"/>
      <c r="I48" s="28"/>
      <c r="J48" s="30"/>
      <c r="K48" s="27"/>
      <c r="L48" s="27"/>
      <c r="M48" s="27"/>
      <c r="N48" s="27"/>
      <c r="O48" s="27"/>
      <c r="P48" s="27"/>
      <c r="Q48" s="27"/>
      <c r="R48" s="27"/>
      <c r="S48" s="31"/>
      <c r="T48" s="27"/>
      <c r="U48" s="27"/>
      <c r="V48" s="30"/>
      <c r="W48" s="27"/>
      <c r="X48" s="27"/>
    </row>
    <row r="49" s="1" customFormat="1" ht="46" customHeight="1" spans="1:24">
      <c r="A49" s="27"/>
      <c r="B49" s="30"/>
      <c r="C49" s="30"/>
      <c r="D49" s="30"/>
      <c r="E49" s="30"/>
      <c r="F49" s="30"/>
      <c r="G49" s="30"/>
      <c r="H49" s="29"/>
      <c r="I49" s="27"/>
      <c r="J49" s="30"/>
      <c r="K49" s="27"/>
      <c r="L49" s="27"/>
      <c r="M49" s="27"/>
      <c r="N49" s="27"/>
      <c r="O49" s="27"/>
      <c r="P49" s="27"/>
      <c r="Q49" s="27"/>
      <c r="R49" s="27"/>
      <c r="S49" s="31"/>
      <c r="T49" s="27"/>
      <c r="U49" s="27"/>
      <c r="V49" s="30"/>
      <c r="W49" s="27"/>
      <c r="X49" s="27"/>
    </row>
    <row r="50" s="1" customFormat="1" ht="46" customHeight="1" spans="1:24">
      <c r="A50" s="27"/>
      <c r="B50" s="30"/>
      <c r="C50" s="30"/>
      <c r="D50" s="30"/>
      <c r="E50" s="30"/>
      <c r="F50" s="30"/>
      <c r="G50" s="30"/>
      <c r="H50" s="29"/>
      <c r="I50" s="27"/>
      <c r="J50" s="30"/>
      <c r="K50" s="27"/>
      <c r="L50" s="27"/>
      <c r="M50" s="27"/>
      <c r="N50" s="27"/>
      <c r="O50" s="27"/>
      <c r="P50" s="27"/>
      <c r="Q50" s="27"/>
      <c r="R50" s="27"/>
      <c r="S50" s="31"/>
      <c r="T50" s="27"/>
      <c r="U50" s="27"/>
      <c r="V50" s="30"/>
      <c r="W50" s="27"/>
      <c r="X50" s="27"/>
    </row>
    <row r="51" s="1" customFormat="1" ht="45" customHeight="1" spans="1:24">
      <c r="A51" s="27"/>
      <c r="B51" s="30"/>
      <c r="C51" s="30"/>
      <c r="D51" s="30"/>
      <c r="E51" s="30"/>
      <c r="F51" s="30"/>
      <c r="G51" s="30"/>
      <c r="H51" s="29"/>
      <c r="I51" s="27"/>
      <c r="J51" s="30"/>
      <c r="K51" s="27"/>
      <c r="L51" s="27"/>
      <c r="M51" s="27"/>
      <c r="N51" s="27"/>
      <c r="O51" s="27"/>
      <c r="P51" s="27"/>
      <c r="Q51" s="27"/>
      <c r="R51" s="27"/>
      <c r="S51" s="31"/>
      <c r="T51" s="27"/>
      <c r="U51" s="27"/>
      <c r="V51" s="30"/>
      <c r="W51" s="27"/>
      <c r="X51" s="27"/>
    </row>
    <row r="52" s="1" customFormat="1" ht="45" customHeight="1" spans="1:24">
      <c r="A52" s="27"/>
      <c r="B52" s="30"/>
      <c r="C52" s="30"/>
      <c r="D52" s="30"/>
      <c r="E52" s="30"/>
      <c r="F52" s="30"/>
      <c r="G52" s="30"/>
      <c r="H52" s="29"/>
      <c r="I52" s="27"/>
      <c r="J52" s="30"/>
      <c r="K52" s="27"/>
      <c r="L52" s="27"/>
      <c r="M52" s="27"/>
      <c r="N52" s="27"/>
      <c r="O52" s="27"/>
      <c r="P52" s="27"/>
      <c r="Q52" s="27"/>
      <c r="R52" s="27"/>
      <c r="S52" s="31"/>
      <c r="T52" s="27"/>
      <c r="U52" s="27"/>
      <c r="V52" s="30"/>
      <c r="W52" s="40"/>
      <c r="X52" s="40"/>
    </row>
    <row r="53" s="1" customFormat="1" ht="45" customHeight="1" spans="1:24">
      <c r="A53" s="27"/>
      <c r="B53" s="30"/>
      <c r="C53" s="30"/>
      <c r="D53" s="30"/>
      <c r="E53" s="30"/>
      <c r="F53" s="30"/>
      <c r="G53" s="30"/>
      <c r="H53" s="29"/>
      <c r="I53" s="27"/>
      <c r="J53" s="30"/>
      <c r="K53" s="27"/>
      <c r="L53" s="27"/>
      <c r="M53" s="27"/>
      <c r="N53" s="27"/>
      <c r="O53" s="27"/>
      <c r="P53" s="27"/>
      <c r="Q53" s="27"/>
      <c r="R53" s="27"/>
      <c r="S53" s="31"/>
      <c r="T53" s="27"/>
      <c r="U53" s="27"/>
      <c r="V53" s="30"/>
      <c r="W53" s="40"/>
      <c r="X53" s="40"/>
    </row>
    <row r="54" s="1" customFormat="1" ht="34" customHeight="1" spans="1:24">
      <c r="A54" s="27"/>
      <c r="B54" s="30"/>
      <c r="C54" s="30"/>
      <c r="D54" s="30"/>
      <c r="E54" s="30"/>
      <c r="F54" s="30"/>
      <c r="G54" s="30"/>
      <c r="H54" s="29"/>
      <c r="I54" s="27"/>
      <c r="J54" s="27"/>
      <c r="K54" s="27"/>
      <c r="L54" s="27"/>
      <c r="M54" s="27"/>
      <c r="N54" s="27"/>
      <c r="O54" s="27"/>
      <c r="P54" s="27"/>
      <c r="Q54" s="6"/>
      <c r="R54" s="6"/>
      <c r="S54" s="7"/>
      <c r="T54" s="4"/>
      <c r="U54" s="4"/>
      <c r="V54" s="4"/>
      <c r="W54" s="4"/>
      <c r="X54" s="4"/>
    </row>
    <row r="55" s="1" customFormat="1" ht="39" customHeight="1" spans="1:24">
      <c r="A55" s="27"/>
      <c r="B55" s="30"/>
      <c r="C55" s="30"/>
      <c r="D55" s="30"/>
      <c r="E55" s="30"/>
      <c r="F55" s="30"/>
      <c r="G55" s="30"/>
      <c r="H55" s="29"/>
      <c r="I55" s="27"/>
      <c r="J55" s="27"/>
      <c r="K55" s="27"/>
      <c r="L55" s="27"/>
      <c r="M55" s="27"/>
      <c r="N55" s="27"/>
      <c r="O55" s="27"/>
      <c r="P55" s="27"/>
      <c r="Q55" s="27"/>
      <c r="R55" s="27"/>
      <c r="S55" s="31"/>
      <c r="T55" s="27"/>
      <c r="U55" s="27"/>
      <c r="V55" s="30"/>
      <c r="W55" s="40"/>
      <c r="X55" s="40"/>
    </row>
    <row r="56" s="1" customFormat="1" ht="33" customHeight="1" spans="1:24">
      <c r="A56" s="4"/>
      <c r="B56" s="4"/>
      <c r="C56" s="4"/>
      <c r="D56" s="4"/>
      <c r="E56" s="4"/>
      <c r="F56" s="4"/>
      <c r="G56" s="4"/>
      <c r="H56" s="5"/>
      <c r="I56" s="27"/>
      <c r="J56" s="27"/>
      <c r="K56" s="27"/>
      <c r="L56" s="4"/>
      <c r="M56" s="4"/>
      <c r="N56" s="4"/>
      <c r="O56" s="4"/>
      <c r="P56" s="4"/>
      <c r="Q56" s="6"/>
      <c r="R56" s="6"/>
      <c r="S56" s="7"/>
      <c r="T56" s="4"/>
      <c r="U56" s="4"/>
      <c r="V56" s="4"/>
      <c r="W56" s="4"/>
      <c r="X56" s="4"/>
    </row>
    <row r="57" s="1" customFormat="1" ht="30" customHeight="1" spans="1:24">
      <c r="A57" s="32"/>
      <c r="B57" s="32"/>
      <c r="C57" s="32"/>
      <c r="D57" s="32"/>
      <c r="E57" s="32"/>
      <c r="F57" s="32"/>
      <c r="G57" s="32"/>
      <c r="H57" s="5"/>
      <c r="I57" s="27"/>
      <c r="J57" s="27"/>
      <c r="K57" s="27"/>
      <c r="L57" s="4"/>
      <c r="M57" s="4"/>
      <c r="N57" s="4"/>
      <c r="O57" s="4"/>
      <c r="P57" s="4"/>
      <c r="Q57" s="6"/>
      <c r="R57" s="6"/>
      <c r="S57" s="7"/>
      <c r="T57" s="4"/>
      <c r="U57" s="4"/>
      <c r="V57" s="4"/>
      <c r="W57" s="4"/>
      <c r="X57" s="4"/>
    </row>
  </sheetData>
  <mergeCells count="32">
    <mergeCell ref="A1:Y1"/>
    <mergeCell ref="F2:G2"/>
    <mergeCell ref="J2:K2"/>
    <mergeCell ref="M2:N2"/>
    <mergeCell ref="A16:H16"/>
    <mergeCell ref="A26:H26"/>
    <mergeCell ref="A35:H35"/>
    <mergeCell ref="A42:H42"/>
    <mergeCell ref="A43:H43"/>
    <mergeCell ref="A47:G47"/>
    <mergeCell ref="A48:G48"/>
    <mergeCell ref="A56:G56"/>
    <mergeCell ref="A57:G57"/>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8"/>
  <sheetViews>
    <sheetView zoomScale="80" zoomScaleNormal="80" workbookViewId="0">
      <selection activeCell="N10" sqref="N10"/>
    </sheetView>
  </sheetViews>
  <sheetFormatPr defaultColWidth="9.64166666666667" defaultRowHeight="13.5"/>
  <cols>
    <col min="1" max="1" width="6" style="173" customWidth="1"/>
    <col min="2" max="2" width="16.875" style="173" customWidth="1"/>
    <col min="3" max="3" width="9" style="173" customWidth="1"/>
    <col min="4" max="4" width="12.125" style="173" customWidth="1"/>
    <col min="5" max="5" width="11.875" style="173" customWidth="1"/>
    <col min="6" max="7" width="7.375" style="173" customWidth="1"/>
    <col min="8" max="8" width="7.875" style="173" customWidth="1"/>
    <col min="9" max="9" width="34.125" style="176" customWidth="1"/>
    <col min="10" max="10" width="14" style="173" customWidth="1"/>
    <col min="11" max="11" width="13.875" style="173" customWidth="1"/>
    <col min="12" max="12" width="6.875" style="173" customWidth="1"/>
    <col min="13" max="13" width="7" style="173" customWidth="1"/>
    <col min="14" max="14" width="6.625" style="173" customWidth="1"/>
    <col min="15" max="15" width="7.375" style="173" customWidth="1"/>
    <col min="16" max="16" width="10.5" style="173" customWidth="1"/>
    <col min="17" max="20" width="9" style="173" customWidth="1"/>
    <col min="21" max="21" width="10.875" style="173" customWidth="1"/>
    <col min="22" max="22" width="19" style="173" customWidth="1"/>
    <col min="23" max="24" width="9" style="173" customWidth="1"/>
    <col min="25" max="25" width="7.5" style="173" customWidth="1"/>
    <col min="26" max="26" width="7.375" style="173" customWidth="1"/>
    <col min="27" max="27" width="12.65" style="173" hidden="1" customWidth="1"/>
    <col min="28" max="29" width="10.5" style="173" customWidth="1"/>
    <col min="30" max="16384" width="9" style="173"/>
  </cols>
  <sheetData>
    <row r="1" ht="40" customHeight="1" spans="1:29">
      <c r="A1" s="53" t="s">
        <v>18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row>
    <row r="2" ht="34" customHeight="1" spans="1:29">
      <c r="A2" s="35" t="s">
        <v>19</v>
      </c>
      <c r="B2" s="35" t="s">
        <v>20</v>
      </c>
      <c r="C2" s="35" t="s">
        <v>21</v>
      </c>
      <c r="D2" s="35" t="s">
        <v>22</v>
      </c>
      <c r="E2" s="35" t="s">
        <v>23</v>
      </c>
      <c r="F2" s="34" t="s">
        <v>24</v>
      </c>
      <c r="G2" s="35" t="s">
        <v>25</v>
      </c>
      <c r="H2" s="35"/>
      <c r="I2" s="35" t="s">
        <v>26</v>
      </c>
      <c r="J2" s="35" t="s">
        <v>27</v>
      </c>
      <c r="K2" s="35" t="s">
        <v>28</v>
      </c>
      <c r="L2" s="35" t="s">
        <v>29</v>
      </c>
      <c r="M2" s="37" t="s">
        <v>30</v>
      </c>
      <c r="N2" s="35"/>
      <c r="O2" s="35" t="s">
        <v>31</v>
      </c>
      <c r="P2" s="35" t="s">
        <v>32</v>
      </c>
      <c r="Q2" s="35"/>
      <c r="R2" s="35" t="s">
        <v>33</v>
      </c>
      <c r="S2" s="35" t="s">
        <v>34</v>
      </c>
      <c r="T2" s="35" t="s">
        <v>35</v>
      </c>
      <c r="U2" s="35" t="s">
        <v>36</v>
      </c>
      <c r="V2" s="35" t="s">
        <v>37</v>
      </c>
      <c r="W2" s="35" t="s">
        <v>38</v>
      </c>
      <c r="X2" s="35" t="s">
        <v>39</v>
      </c>
      <c r="Y2" s="35" t="s">
        <v>40</v>
      </c>
      <c r="Z2" s="35" t="s">
        <v>41</v>
      </c>
      <c r="AA2" s="35" t="s">
        <v>42</v>
      </c>
      <c r="AB2" s="35" t="s">
        <v>43</v>
      </c>
      <c r="AC2" s="71" t="s">
        <v>6</v>
      </c>
    </row>
    <row r="3" ht="35" customHeight="1" spans="1:29">
      <c r="A3" s="34"/>
      <c r="B3" s="34"/>
      <c r="C3" s="34"/>
      <c r="D3" s="34"/>
      <c r="E3" s="34"/>
      <c r="F3" s="177"/>
      <c r="G3" s="34" t="s">
        <v>44</v>
      </c>
      <c r="H3" s="34" t="s">
        <v>45</v>
      </c>
      <c r="I3" s="34"/>
      <c r="J3" s="34"/>
      <c r="K3" s="34"/>
      <c r="L3" s="34"/>
      <c r="M3" s="62" t="s">
        <v>46</v>
      </c>
      <c r="N3" s="34" t="s">
        <v>47</v>
      </c>
      <c r="O3" s="34"/>
      <c r="P3" s="34" t="s">
        <v>48</v>
      </c>
      <c r="Q3" s="34" t="s">
        <v>49</v>
      </c>
      <c r="R3" s="34"/>
      <c r="S3" s="34"/>
      <c r="T3" s="34"/>
      <c r="U3" s="34"/>
      <c r="V3" s="34"/>
      <c r="W3" s="34"/>
      <c r="X3" s="34"/>
      <c r="Y3" s="34"/>
      <c r="Z3" s="34"/>
      <c r="AA3" s="34"/>
      <c r="AB3" s="34"/>
      <c r="AC3" s="72"/>
    </row>
    <row r="4" ht="42" customHeight="1" spans="1:29">
      <c r="A4" s="35">
        <v>1</v>
      </c>
      <c r="B4" s="35" t="s">
        <v>50</v>
      </c>
      <c r="C4" s="37" t="s">
        <v>51</v>
      </c>
      <c r="D4" s="37" t="s">
        <v>52</v>
      </c>
      <c r="E4" s="37" t="s">
        <v>53</v>
      </c>
      <c r="F4" s="35" t="s">
        <v>54</v>
      </c>
      <c r="G4" s="35" t="s">
        <v>13</v>
      </c>
      <c r="H4" s="35" t="s">
        <v>55</v>
      </c>
      <c r="I4" s="183" t="s">
        <v>56</v>
      </c>
      <c r="J4" s="35" t="s">
        <v>57</v>
      </c>
      <c r="K4" s="35" t="s">
        <v>58</v>
      </c>
      <c r="L4" s="35">
        <v>200</v>
      </c>
      <c r="M4" s="35">
        <v>90</v>
      </c>
      <c r="N4" s="35">
        <f>L4-M4</f>
        <v>110</v>
      </c>
      <c r="O4" s="35" t="s">
        <v>59</v>
      </c>
      <c r="P4" s="35" t="s">
        <v>60</v>
      </c>
      <c r="Q4" s="35" t="s">
        <v>61</v>
      </c>
      <c r="R4" s="35" t="s">
        <v>60</v>
      </c>
      <c r="S4" s="35" t="s">
        <v>61</v>
      </c>
      <c r="T4" s="35" t="s">
        <v>61</v>
      </c>
      <c r="U4" s="58" t="s">
        <v>62</v>
      </c>
      <c r="V4" s="35" t="s">
        <v>63</v>
      </c>
      <c r="W4" s="35">
        <v>624</v>
      </c>
      <c r="X4" s="35">
        <v>96</v>
      </c>
      <c r="Y4" s="35" t="s">
        <v>64</v>
      </c>
      <c r="Z4" s="35" t="s">
        <v>65</v>
      </c>
      <c r="AA4" s="35">
        <v>15997116830</v>
      </c>
      <c r="AB4" s="58" t="s">
        <v>61</v>
      </c>
      <c r="AC4" s="157"/>
    </row>
    <row r="5" ht="42" customHeight="1" spans="1:29">
      <c r="A5" s="35">
        <v>2</v>
      </c>
      <c r="B5" s="159" t="s">
        <v>66</v>
      </c>
      <c r="C5" s="37" t="s">
        <v>51</v>
      </c>
      <c r="D5" s="37" t="s">
        <v>67</v>
      </c>
      <c r="E5" s="37" t="s">
        <v>53</v>
      </c>
      <c r="F5" s="35" t="s">
        <v>54</v>
      </c>
      <c r="G5" s="37" t="s">
        <v>13</v>
      </c>
      <c r="H5" s="37" t="s">
        <v>68</v>
      </c>
      <c r="I5" s="148" t="s">
        <v>69</v>
      </c>
      <c r="J5" s="184"/>
      <c r="K5" s="184"/>
      <c r="L5" s="37">
        <v>22</v>
      </c>
      <c r="M5" s="37">
        <v>5</v>
      </c>
      <c r="N5" s="35">
        <f>L5-M5</f>
        <v>17</v>
      </c>
      <c r="O5" s="37" t="s">
        <v>59</v>
      </c>
      <c r="P5" s="37" t="s">
        <v>60</v>
      </c>
      <c r="Q5" s="37" t="s">
        <v>61</v>
      </c>
      <c r="R5" s="37" t="s">
        <v>60</v>
      </c>
      <c r="S5" s="37" t="s">
        <v>61</v>
      </c>
      <c r="T5" s="37" t="s">
        <v>61</v>
      </c>
      <c r="U5" s="35" t="s">
        <v>62</v>
      </c>
      <c r="V5" s="37" t="s">
        <v>63</v>
      </c>
      <c r="W5" s="37">
        <v>564</v>
      </c>
      <c r="X5" s="37">
        <v>35</v>
      </c>
      <c r="Y5" s="37" t="s">
        <v>68</v>
      </c>
      <c r="Z5" s="37" t="s">
        <v>70</v>
      </c>
      <c r="AA5" s="37">
        <v>13687188344</v>
      </c>
      <c r="AB5" s="37" t="s">
        <v>61</v>
      </c>
      <c r="AC5" s="157"/>
    </row>
    <row r="6" ht="33" customHeight="1" spans="1:29">
      <c r="A6" s="178" t="s">
        <v>71</v>
      </c>
      <c r="B6" s="179"/>
      <c r="C6" s="179"/>
      <c r="D6" s="179"/>
      <c r="E6" s="179"/>
      <c r="F6" s="179"/>
      <c r="G6" s="179"/>
      <c r="H6" s="179"/>
      <c r="I6" s="179"/>
      <c r="J6" s="179"/>
      <c r="K6" s="185"/>
      <c r="L6" s="58">
        <f>SUM(L4:L5)</f>
        <v>222</v>
      </c>
      <c r="M6" s="58">
        <f>SUM(M4:M5)</f>
        <v>95</v>
      </c>
      <c r="N6" s="58">
        <f>SUM(N4:N5)</f>
        <v>127</v>
      </c>
      <c r="O6" s="157"/>
      <c r="P6" s="157"/>
      <c r="Q6" s="157"/>
      <c r="R6" s="157"/>
      <c r="S6" s="157"/>
      <c r="T6" s="157"/>
      <c r="U6" s="157"/>
      <c r="V6" s="157"/>
      <c r="W6" s="157"/>
      <c r="X6" s="157"/>
      <c r="Y6" s="157"/>
      <c r="Z6" s="157"/>
      <c r="AA6" s="157"/>
      <c r="AB6" s="157"/>
      <c r="AC6" s="157"/>
    </row>
    <row r="7" ht="91" customHeight="1" spans="1:29">
      <c r="A7" s="58">
        <v>3</v>
      </c>
      <c r="B7" s="35" t="s">
        <v>72</v>
      </c>
      <c r="C7" s="35" t="s">
        <v>51</v>
      </c>
      <c r="D7" s="35" t="s">
        <v>52</v>
      </c>
      <c r="E7" s="35" t="s">
        <v>53</v>
      </c>
      <c r="F7" s="35" t="s">
        <v>73</v>
      </c>
      <c r="G7" s="35" t="s">
        <v>15</v>
      </c>
      <c r="H7" s="35" t="s">
        <v>74</v>
      </c>
      <c r="I7" s="186" t="s">
        <v>75</v>
      </c>
      <c r="J7" s="35" t="s">
        <v>76</v>
      </c>
      <c r="K7" s="37" t="s">
        <v>58</v>
      </c>
      <c r="L7" s="35">
        <v>200</v>
      </c>
      <c r="M7" s="37">
        <v>50</v>
      </c>
      <c r="N7" s="35">
        <f>L7-M7</f>
        <v>150</v>
      </c>
      <c r="O7" s="35" t="s">
        <v>59</v>
      </c>
      <c r="P7" s="35" t="s">
        <v>60</v>
      </c>
      <c r="Q7" s="35" t="s">
        <v>61</v>
      </c>
      <c r="R7" s="35" t="s">
        <v>60</v>
      </c>
      <c r="S7" s="35" t="s">
        <v>61</v>
      </c>
      <c r="T7" s="35" t="s">
        <v>61</v>
      </c>
      <c r="U7" s="58" t="s">
        <v>62</v>
      </c>
      <c r="V7" s="35" t="s">
        <v>77</v>
      </c>
      <c r="W7" s="35">
        <v>3000</v>
      </c>
      <c r="X7" s="35">
        <v>100</v>
      </c>
      <c r="Y7" s="35" t="s">
        <v>78</v>
      </c>
      <c r="Z7" s="35" t="s">
        <v>79</v>
      </c>
      <c r="AA7" s="35">
        <v>15172012335</v>
      </c>
      <c r="AB7" s="35" t="s">
        <v>61</v>
      </c>
      <c r="AC7" s="157"/>
    </row>
    <row r="8" customFormat="1" ht="60" customHeight="1" spans="1:29">
      <c r="A8" s="58">
        <v>4</v>
      </c>
      <c r="B8" s="180" t="s">
        <v>80</v>
      </c>
      <c r="C8" s="180" t="s">
        <v>51</v>
      </c>
      <c r="D8" s="180" t="s">
        <v>67</v>
      </c>
      <c r="E8" s="180" t="s">
        <v>81</v>
      </c>
      <c r="F8" s="37" t="s">
        <v>73</v>
      </c>
      <c r="G8" s="180" t="s">
        <v>13</v>
      </c>
      <c r="H8" s="180" t="s">
        <v>82</v>
      </c>
      <c r="I8" s="187" t="s">
        <v>83</v>
      </c>
      <c r="J8" s="180" t="s">
        <v>84</v>
      </c>
      <c r="K8" s="180" t="s">
        <v>85</v>
      </c>
      <c r="L8" s="180">
        <v>200</v>
      </c>
      <c r="M8" s="180">
        <v>80</v>
      </c>
      <c r="N8" s="37">
        <f>L8-M8</f>
        <v>120</v>
      </c>
      <c r="O8" s="180" t="s">
        <v>59</v>
      </c>
      <c r="P8" s="180" t="s">
        <v>60</v>
      </c>
      <c r="Q8" s="180" t="s">
        <v>61</v>
      </c>
      <c r="R8" s="180" t="s">
        <v>60</v>
      </c>
      <c r="S8" s="180" t="s">
        <v>61</v>
      </c>
      <c r="T8" s="180" t="s">
        <v>61</v>
      </c>
      <c r="U8" s="180" t="s">
        <v>62</v>
      </c>
      <c r="V8" s="189" t="s">
        <v>86</v>
      </c>
      <c r="W8" s="190">
        <v>563</v>
      </c>
      <c r="X8" s="190">
        <v>563</v>
      </c>
      <c r="Y8" s="190" t="s">
        <v>87</v>
      </c>
      <c r="Z8" s="190" t="s">
        <v>88</v>
      </c>
      <c r="AA8" s="190">
        <v>13872065968</v>
      </c>
      <c r="AB8" s="180" t="s">
        <v>61</v>
      </c>
      <c r="AC8" s="191"/>
    </row>
    <row r="9" s="173" customFormat="1" ht="45" customHeight="1" spans="1:29">
      <c r="A9" s="58">
        <v>5</v>
      </c>
      <c r="B9" s="162" t="s">
        <v>89</v>
      </c>
      <c r="C9" s="181" t="s">
        <v>90</v>
      </c>
      <c r="D9" s="181" t="s">
        <v>91</v>
      </c>
      <c r="E9" s="181" t="s">
        <v>92</v>
      </c>
      <c r="F9" s="37" t="s">
        <v>73</v>
      </c>
      <c r="G9" s="181" t="s">
        <v>16</v>
      </c>
      <c r="H9" s="181" t="s">
        <v>93</v>
      </c>
      <c r="I9" s="188" t="s">
        <v>94</v>
      </c>
      <c r="J9" s="180" t="s">
        <v>95</v>
      </c>
      <c r="K9" s="180" t="s">
        <v>85</v>
      </c>
      <c r="L9" s="181">
        <v>50</v>
      </c>
      <c r="M9" s="181">
        <v>20</v>
      </c>
      <c r="N9" s="37">
        <f>L9-M9</f>
        <v>30</v>
      </c>
      <c r="O9" s="181">
        <v>2024</v>
      </c>
      <c r="P9" s="181" t="s">
        <v>60</v>
      </c>
      <c r="Q9" s="181" t="s">
        <v>61</v>
      </c>
      <c r="R9" s="181" t="s">
        <v>60</v>
      </c>
      <c r="S9" s="181" t="s">
        <v>61</v>
      </c>
      <c r="T9" s="181" t="s">
        <v>61</v>
      </c>
      <c r="U9" s="181" t="s">
        <v>96</v>
      </c>
      <c r="V9" s="181" t="s">
        <v>97</v>
      </c>
      <c r="W9" s="181">
        <v>800</v>
      </c>
      <c r="X9" s="181">
        <v>20</v>
      </c>
      <c r="Y9" s="181" t="s">
        <v>98</v>
      </c>
      <c r="Z9" s="181" t="s">
        <v>99</v>
      </c>
      <c r="AA9" s="181">
        <v>18007237687</v>
      </c>
      <c r="AB9" s="181" t="s">
        <v>61</v>
      </c>
      <c r="AC9" s="191"/>
    </row>
    <row r="10" s="173" customFormat="1" ht="64" customHeight="1" spans="1:29">
      <c r="A10" s="58">
        <v>6</v>
      </c>
      <c r="B10" s="159" t="s">
        <v>100</v>
      </c>
      <c r="C10" s="35" t="s">
        <v>51</v>
      </c>
      <c r="D10" s="35" t="s">
        <v>52</v>
      </c>
      <c r="E10" s="35" t="s">
        <v>53</v>
      </c>
      <c r="F10" s="35" t="s">
        <v>73</v>
      </c>
      <c r="G10" s="35" t="s">
        <v>15</v>
      </c>
      <c r="H10" s="35" t="s">
        <v>101</v>
      </c>
      <c r="I10" s="183" t="s">
        <v>102</v>
      </c>
      <c r="J10" s="184"/>
      <c r="K10" s="184"/>
      <c r="L10" s="35">
        <v>30</v>
      </c>
      <c r="M10" s="35">
        <v>15</v>
      </c>
      <c r="N10" s="35">
        <f>L10-M10</f>
        <v>15</v>
      </c>
      <c r="O10" s="35">
        <v>2024</v>
      </c>
      <c r="P10" s="35" t="s">
        <v>60</v>
      </c>
      <c r="Q10" s="35" t="s">
        <v>61</v>
      </c>
      <c r="R10" s="35" t="s">
        <v>60</v>
      </c>
      <c r="S10" s="35" t="s">
        <v>61</v>
      </c>
      <c r="T10" s="35" t="s">
        <v>61</v>
      </c>
      <c r="U10" s="35" t="s">
        <v>62</v>
      </c>
      <c r="V10" s="35" t="s">
        <v>103</v>
      </c>
      <c r="W10" s="35">
        <v>3000</v>
      </c>
      <c r="X10" s="35">
        <v>40</v>
      </c>
      <c r="Y10" s="35" t="s">
        <v>104</v>
      </c>
      <c r="Z10" s="35" t="s">
        <v>105</v>
      </c>
      <c r="AA10" s="35">
        <v>18086317099</v>
      </c>
      <c r="AB10" s="35" t="s">
        <v>61</v>
      </c>
      <c r="AC10" s="157"/>
    </row>
    <row r="11" s="174" customFormat="1" ht="33" customHeight="1" spans="1:30">
      <c r="A11" s="58" t="s">
        <v>106</v>
      </c>
      <c r="B11" s="58"/>
      <c r="C11" s="58"/>
      <c r="D11" s="58"/>
      <c r="E11" s="58"/>
      <c r="F11" s="58"/>
      <c r="G11" s="58"/>
      <c r="H11" s="58"/>
      <c r="I11" s="58"/>
      <c r="J11" s="58"/>
      <c r="K11" s="58"/>
      <c r="L11" s="37">
        <f>SUM(L7:L10)</f>
        <v>480</v>
      </c>
      <c r="M11" s="37">
        <f>SUM(M7:M10)</f>
        <v>165</v>
      </c>
      <c r="N11" s="37">
        <f>SUM(N7:N10)</f>
        <v>315</v>
      </c>
      <c r="O11" s="35"/>
      <c r="P11" s="35"/>
      <c r="Q11" s="35"/>
      <c r="R11" s="35"/>
      <c r="S11" s="35"/>
      <c r="T11" s="35"/>
      <c r="U11" s="35"/>
      <c r="V11" s="58"/>
      <c r="W11" s="35"/>
      <c r="X11" s="58"/>
      <c r="Y11" s="58"/>
      <c r="Z11" s="35"/>
      <c r="AA11" s="35"/>
      <c r="AB11" s="35"/>
      <c r="AC11" s="58"/>
      <c r="AD11" s="175"/>
    </row>
    <row r="12" s="174" customFormat="1" ht="48" customHeight="1" spans="1:30">
      <c r="A12" s="37">
        <v>7</v>
      </c>
      <c r="B12" s="37" t="s">
        <v>107</v>
      </c>
      <c r="C12" s="37" t="s">
        <v>51</v>
      </c>
      <c r="D12" s="37" t="s">
        <v>67</v>
      </c>
      <c r="E12" s="37" t="s">
        <v>108</v>
      </c>
      <c r="F12" s="37" t="s">
        <v>109</v>
      </c>
      <c r="G12" s="37" t="s">
        <v>15</v>
      </c>
      <c r="H12" s="37" t="s">
        <v>15</v>
      </c>
      <c r="I12" s="37" t="s">
        <v>110</v>
      </c>
      <c r="J12" s="37" t="s">
        <v>111</v>
      </c>
      <c r="K12" s="37" t="s">
        <v>112</v>
      </c>
      <c r="L12" s="37">
        <v>30</v>
      </c>
      <c r="M12" s="37">
        <v>30</v>
      </c>
      <c r="N12" s="37">
        <v>0</v>
      </c>
      <c r="O12" s="37" t="s">
        <v>59</v>
      </c>
      <c r="P12" s="35" t="s">
        <v>60</v>
      </c>
      <c r="Q12" s="35" t="s">
        <v>61</v>
      </c>
      <c r="R12" s="35" t="s">
        <v>60</v>
      </c>
      <c r="S12" s="35" t="s">
        <v>61</v>
      </c>
      <c r="T12" s="35" t="s">
        <v>61</v>
      </c>
      <c r="U12" s="58" t="s">
        <v>62</v>
      </c>
      <c r="V12" s="58" t="s">
        <v>113</v>
      </c>
      <c r="W12" s="37"/>
      <c r="X12" s="37"/>
      <c r="Y12" s="35" t="s">
        <v>15</v>
      </c>
      <c r="Z12" s="35" t="s">
        <v>114</v>
      </c>
      <c r="AA12" s="35">
        <v>13349829293</v>
      </c>
      <c r="AB12" s="37" t="s">
        <v>61</v>
      </c>
      <c r="AC12" s="37"/>
      <c r="AD12" s="175"/>
    </row>
    <row r="13" ht="24" customHeight="1" spans="1:29">
      <c r="A13" s="58" t="s">
        <v>115</v>
      </c>
      <c r="B13" s="58"/>
      <c r="C13" s="58"/>
      <c r="D13" s="58"/>
      <c r="E13" s="58"/>
      <c r="F13" s="58"/>
      <c r="G13" s="58"/>
      <c r="H13" s="58"/>
      <c r="I13" s="58"/>
      <c r="J13" s="58"/>
      <c r="K13" s="58"/>
      <c r="L13" s="58">
        <f t="shared" ref="L13:N13" si="0">SUM(L12:L12)</f>
        <v>30</v>
      </c>
      <c r="M13" s="58">
        <f t="shared" si="0"/>
        <v>30</v>
      </c>
      <c r="N13" s="58">
        <f t="shared" si="0"/>
        <v>0</v>
      </c>
      <c r="O13" s="157"/>
      <c r="P13" s="157"/>
      <c r="Q13" s="157"/>
      <c r="R13" s="157"/>
      <c r="S13" s="157"/>
      <c r="T13" s="157"/>
      <c r="U13" s="157"/>
      <c r="V13" s="157"/>
      <c r="W13" s="157"/>
      <c r="X13" s="157"/>
      <c r="Y13" s="157"/>
      <c r="Z13" s="157"/>
      <c r="AA13" s="157"/>
      <c r="AB13" s="157"/>
      <c r="AC13" s="157"/>
    </row>
    <row r="14" s="174" customFormat="1" ht="44" customHeight="1" spans="1:30">
      <c r="A14" s="58">
        <v>8</v>
      </c>
      <c r="B14" s="37" t="s">
        <v>116</v>
      </c>
      <c r="C14" s="35" t="s">
        <v>51</v>
      </c>
      <c r="D14" s="35" t="s">
        <v>67</v>
      </c>
      <c r="E14" s="58" t="s">
        <v>81</v>
      </c>
      <c r="F14" s="37" t="s">
        <v>117</v>
      </c>
      <c r="G14" s="37" t="s">
        <v>14</v>
      </c>
      <c r="H14" s="37" t="s">
        <v>118</v>
      </c>
      <c r="I14" s="148" t="s">
        <v>119</v>
      </c>
      <c r="J14" s="37" t="s">
        <v>120</v>
      </c>
      <c r="K14" s="37" t="s">
        <v>121</v>
      </c>
      <c r="L14" s="37">
        <v>150</v>
      </c>
      <c r="M14" s="37">
        <v>40</v>
      </c>
      <c r="N14" s="37">
        <v>110</v>
      </c>
      <c r="O14" s="37" t="s">
        <v>59</v>
      </c>
      <c r="P14" s="35" t="s">
        <v>60</v>
      </c>
      <c r="Q14" s="35" t="s">
        <v>61</v>
      </c>
      <c r="R14" s="35" t="s">
        <v>60</v>
      </c>
      <c r="S14" s="35" t="s">
        <v>61</v>
      </c>
      <c r="T14" s="35" t="s">
        <v>61</v>
      </c>
      <c r="U14" s="58" t="s">
        <v>62</v>
      </c>
      <c r="V14" s="58" t="s">
        <v>113</v>
      </c>
      <c r="W14" s="35">
        <v>5000</v>
      </c>
      <c r="X14" s="58">
        <v>20</v>
      </c>
      <c r="Y14" s="58" t="s">
        <v>122</v>
      </c>
      <c r="Z14" s="35" t="s">
        <v>123</v>
      </c>
      <c r="AA14" s="35">
        <v>18086308548</v>
      </c>
      <c r="AB14" s="35" t="s">
        <v>61</v>
      </c>
      <c r="AC14" s="58"/>
      <c r="AD14" s="175"/>
    </row>
    <row r="15" s="175" customFormat="1" ht="51" customHeight="1" spans="1:29">
      <c r="A15" s="58">
        <v>9</v>
      </c>
      <c r="B15" s="58" t="s">
        <v>124</v>
      </c>
      <c r="C15" s="58" t="s">
        <v>51</v>
      </c>
      <c r="D15" s="58" t="s">
        <v>67</v>
      </c>
      <c r="E15" s="58" t="s">
        <v>81</v>
      </c>
      <c r="F15" s="58" t="s">
        <v>117</v>
      </c>
      <c r="G15" s="58" t="s">
        <v>17</v>
      </c>
      <c r="H15" s="58" t="s">
        <v>125</v>
      </c>
      <c r="I15" s="149" t="s">
        <v>126</v>
      </c>
      <c r="J15" s="58" t="s">
        <v>127</v>
      </c>
      <c r="K15" s="58" t="s">
        <v>128</v>
      </c>
      <c r="L15" s="37">
        <v>60</v>
      </c>
      <c r="M15" s="58">
        <v>20</v>
      </c>
      <c r="N15" s="58">
        <v>40</v>
      </c>
      <c r="O15" s="58" t="s">
        <v>59</v>
      </c>
      <c r="P15" s="58" t="s">
        <v>60</v>
      </c>
      <c r="Q15" s="58" t="s">
        <v>61</v>
      </c>
      <c r="R15" s="58" t="s">
        <v>60</v>
      </c>
      <c r="S15" s="58" t="s">
        <v>61</v>
      </c>
      <c r="T15" s="58" t="s">
        <v>61</v>
      </c>
      <c r="U15" s="58" t="s">
        <v>62</v>
      </c>
      <c r="V15" s="58" t="s">
        <v>86</v>
      </c>
      <c r="W15" s="58">
        <v>280</v>
      </c>
      <c r="X15" s="58">
        <v>120</v>
      </c>
      <c r="Y15" s="58" t="s">
        <v>129</v>
      </c>
      <c r="Z15" s="58" t="s">
        <v>130</v>
      </c>
      <c r="AA15" s="58">
        <v>15337384357</v>
      </c>
      <c r="AB15" s="58" t="s">
        <v>61</v>
      </c>
      <c r="AC15" s="58"/>
    </row>
    <row r="16" s="175" customFormat="1" ht="31" customHeight="1" spans="1:29">
      <c r="A16" s="178" t="s">
        <v>131</v>
      </c>
      <c r="B16" s="179"/>
      <c r="C16" s="179"/>
      <c r="D16" s="179"/>
      <c r="E16" s="179"/>
      <c r="F16" s="179"/>
      <c r="G16" s="179"/>
      <c r="H16" s="179"/>
      <c r="I16" s="179"/>
      <c r="J16" s="179"/>
      <c r="K16" s="185"/>
      <c r="L16" s="58">
        <f>SUM(L14:L15)</f>
        <v>210</v>
      </c>
      <c r="M16" s="58">
        <f>SUM(M14:M15)</f>
        <v>60</v>
      </c>
      <c r="N16" s="58">
        <f>SUM(N14:N15)</f>
        <v>150</v>
      </c>
      <c r="O16" s="58"/>
      <c r="P16" s="58"/>
      <c r="Q16" s="58"/>
      <c r="R16" s="58"/>
      <c r="S16" s="58"/>
      <c r="T16" s="58"/>
      <c r="U16" s="58"/>
      <c r="V16" s="58"/>
      <c r="W16" s="58"/>
      <c r="X16" s="58"/>
      <c r="Y16" s="58"/>
      <c r="Z16" s="58"/>
      <c r="AA16" s="58"/>
      <c r="AB16" s="58"/>
      <c r="AC16" s="58"/>
    </row>
    <row r="17" s="175" customFormat="1" ht="33" customHeight="1" spans="1:29">
      <c r="A17" s="178" t="s">
        <v>132</v>
      </c>
      <c r="B17" s="179"/>
      <c r="C17" s="179"/>
      <c r="D17" s="179"/>
      <c r="E17" s="179"/>
      <c r="F17" s="179"/>
      <c r="G17" s="179"/>
      <c r="H17" s="179"/>
      <c r="I17" s="179"/>
      <c r="J17" s="179"/>
      <c r="K17" s="185"/>
      <c r="L17" s="58">
        <f>L6+L11+L13+L16</f>
        <v>942</v>
      </c>
      <c r="M17" s="58">
        <f>M6+M11+M13+M16</f>
        <v>350</v>
      </c>
      <c r="N17" s="58">
        <f>N6+N11+N13+N16</f>
        <v>592</v>
      </c>
      <c r="O17" s="58"/>
      <c r="P17" s="58"/>
      <c r="Q17" s="58"/>
      <c r="R17" s="58"/>
      <c r="S17" s="58"/>
      <c r="T17" s="58"/>
      <c r="U17" s="58"/>
      <c r="V17" s="58"/>
      <c r="W17" s="58"/>
      <c r="X17" s="58"/>
      <c r="Y17" s="58"/>
      <c r="Z17" s="58"/>
      <c r="AA17" s="58"/>
      <c r="AB17" s="58"/>
      <c r="AC17" s="58"/>
    </row>
    <row r="18" ht="23" customHeight="1" spans="1:29">
      <c r="A18" s="182" t="s">
        <v>133</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row>
  </sheetData>
  <mergeCells count="33">
    <mergeCell ref="A1:AC1"/>
    <mergeCell ref="G2:H2"/>
    <mergeCell ref="M2:N2"/>
    <mergeCell ref="P2:Q2"/>
    <mergeCell ref="A6:K6"/>
    <mergeCell ref="A11:K11"/>
    <mergeCell ref="A13:K13"/>
    <mergeCell ref="A16:K16"/>
    <mergeCell ref="A17:K17"/>
    <mergeCell ref="A18:AC18"/>
    <mergeCell ref="A2:A3"/>
    <mergeCell ref="B2:B3"/>
    <mergeCell ref="C2:C3"/>
    <mergeCell ref="D2:D3"/>
    <mergeCell ref="E2:E3"/>
    <mergeCell ref="F2:F3"/>
    <mergeCell ref="I2:I3"/>
    <mergeCell ref="J2:J3"/>
    <mergeCell ref="K2:K3"/>
    <mergeCell ref="L2:L3"/>
    <mergeCell ref="O2:O3"/>
    <mergeCell ref="R2:R3"/>
    <mergeCell ref="S2:S3"/>
    <mergeCell ref="T2:T3"/>
    <mergeCell ref="U2:U3"/>
    <mergeCell ref="V2:V3"/>
    <mergeCell ref="W2:W3"/>
    <mergeCell ref="X2:X3"/>
    <mergeCell ref="Y2:Y3"/>
    <mergeCell ref="Z2:Z3"/>
    <mergeCell ref="AA2:AA3"/>
    <mergeCell ref="AB2:AB3"/>
    <mergeCell ref="AC2:AC3"/>
  </mergeCells>
  <pageMargins left="0.196527777777778" right="0.196527777777778" top="1" bottom="1" header="0.5" footer="0.5"/>
  <pageSetup paperSize="8" scale="4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4"/>
  <sheetViews>
    <sheetView zoomScale="80" zoomScaleNormal="80" workbookViewId="0">
      <selection activeCell="H4" sqref="H4"/>
    </sheetView>
  </sheetViews>
  <sheetFormatPr defaultColWidth="9.64166666666667" defaultRowHeight="13.5"/>
  <cols>
    <col min="1" max="1" width="6" style="134" customWidth="1"/>
    <col min="2" max="2" width="16.875" style="134" customWidth="1"/>
    <col min="3" max="3" width="9" style="134" customWidth="1"/>
    <col min="4" max="4" width="12.125" style="134" customWidth="1"/>
    <col min="5" max="5" width="11.875" style="134" customWidth="1"/>
    <col min="6" max="6" width="7.375" style="134" customWidth="1"/>
    <col min="7" max="7" width="7.875" style="134" customWidth="1"/>
    <col min="8" max="8" width="34.125" style="172" customWidth="1"/>
    <col min="9" max="9" width="6.875" style="134" customWidth="1"/>
    <col min="10" max="10" width="7" style="134" customWidth="1"/>
    <col min="11" max="11" width="6.625" style="134" customWidth="1"/>
    <col min="12" max="12" width="7.375" style="134" customWidth="1"/>
    <col min="13" max="13" width="10.5" style="134" customWidth="1"/>
    <col min="14" max="17" width="9" style="134" customWidth="1"/>
    <col min="18" max="18" width="10.875" style="134" customWidth="1"/>
    <col min="19" max="19" width="19" style="134" customWidth="1"/>
    <col min="20" max="21" width="9" style="134" customWidth="1"/>
    <col min="22" max="22" width="7.5" style="134" customWidth="1"/>
    <col min="23" max="23" width="7.375" style="134" customWidth="1"/>
    <col min="24" max="24" width="13.75" style="134" hidden="1" customWidth="1"/>
    <col min="25" max="26" width="10.5" style="134" customWidth="1"/>
    <col min="27" max="16384" width="9" style="134"/>
  </cols>
  <sheetData>
    <row r="1" ht="40" customHeight="1" spans="1:26">
      <c r="A1" s="53" t="s">
        <v>134</v>
      </c>
      <c r="B1" s="53"/>
      <c r="C1" s="53"/>
      <c r="D1" s="53"/>
      <c r="E1" s="53"/>
      <c r="F1" s="53"/>
      <c r="G1" s="53"/>
      <c r="H1" s="53"/>
      <c r="I1" s="53"/>
      <c r="J1" s="53"/>
      <c r="K1" s="53"/>
      <c r="L1" s="53"/>
      <c r="M1" s="53"/>
      <c r="N1" s="53"/>
      <c r="O1" s="53"/>
      <c r="P1" s="53"/>
      <c r="Q1" s="53"/>
      <c r="R1" s="53"/>
      <c r="S1" s="53"/>
      <c r="T1" s="53"/>
      <c r="U1" s="53"/>
      <c r="V1" s="53"/>
      <c r="W1" s="53"/>
      <c r="X1" s="53"/>
      <c r="Y1" s="53"/>
      <c r="Z1" s="53"/>
    </row>
    <row r="2" ht="34" customHeight="1" spans="1:26">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42</v>
      </c>
      <c r="Y2" s="35" t="s">
        <v>43</v>
      </c>
      <c r="Z2" s="71" t="s">
        <v>6</v>
      </c>
    </row>
    <row r="3" ht="35" customHeight="1" spans="1:26">
      <c r="A3" s="34"/>
      <c r="B3" s="34"/>
      <c r="C3" s="34"/>
      <c r="D3" s="34"/>
      <c r="E3" s="34"/>
      <c r="F3" s="34" t="s">
        <v>44</v>
      </c>
      <c r="G3" s="34" t="s">
        <v>45</v>
      </c>
      <c r="H3" s="34"/>
      <c r="I3" s="34"/>
      <c r="J3" s="62" t="s">
        <v>46</v>
      </c>
      <c r="K3" s="34" t="s">
        <v>47</v>
      </c>
      <c r="L3" s="35"/>
      <c r="M3" s="35" t="s">
        <v>48</v>
      </c>
      <c r="N3" s="35" t="s">
        <v>49</v>
      </c>
      <c r="O3" s="35"/>
      <c r="P3" s="35"/>
      <c r="Q3" s="35"/>
      <c r="R3" s="35"/>
      <c r="S3" s="34"/>
      <c r="T3" s="34"/>
      <c r="U3" s="34"/>
      <c r="V3" s="34"/>
      <c r="W3" s="34"/>
      <c r="X3" s="34"/>
      <c r="Y3" s="34"/>
      <c r="Z3" s="72"/>
    </row>
    <row r="4" ht="39" customHeight="1" spans="1:26">
      <c r="A4" s="35">
        <v>1</v>
      </c>
      <c r="B4" s="35" t="s">
        <v>135</v>
      </c>
      <c r="C4" s="37" t="s">
        <v>51</v>
      </c>
      <c r="D4" s="37" t="s">
        <v>52</v>
      </c>
      <c r="E4" s="37" t="s">
        <v>53</v>
      </c>
      <c r="F4" s="35" t="s">
        <v>13</v>
      </c>
      <c r="G4" s="35" t="s">
        <v>136</v>
      </c>
      <c r="H4" s="37" t="s">
        <v>137</v>
      </c>
      <c r="I4" s="35">
        <v>30</v>
      </c>
      <c r="J4" s="35">
        <v>20</v>
      </c>
      <c r="K4" s="35">
        <f>I4-J4</f>
        <v>10</v>
      </c>
      <c r="L4" s="35" t="s">
        <v>59</v>
      </c>
      <c r="M4" s="35" t="s">
        <v>60</v>
      </c>
      <c r="N4" s="35" t="s">
        <v>61</v>
      </c>
      <c r="O4" s="35" t="s">
        <v>60</v>
      </c>
      <c r="P4" s="35" t="s">
        <v>61</v>
      </c>
      <c r="Q4" s="35" t="s">
        <v>61</v>
      </c>
      <c r="R4" s="35" t="s">
        <v>62</v>
      </c>
      <c r="S4" s="35" t="s">
        <v>138</v>
      </c>
      <c r="T4" s="35">
        <v>996</v>
      </c>
      <c r="U4" s="35">
        <v>87</v>
      </c>
      <c r="V4" s="35" t="s">
        <v>136</v>
      </c>
      <c r="W4" s="35" t="s">
        <v>139</v>
      </c>
      <c r="X4" s="35">
        <v>13339906006</v>
      </c>
      <c r="Y4" s="35" t="s">
        <v>61</v>
      </c>
      <c r="Z4" s="35"/>
    </row>
    <row r="5" ht="39" customHeight="1" spans="1:26">
      <c r="A5" s="35">
        <v>2</v>
      </c>
      <c r="B5" s="37" t="s">
        <v>140</v>
      </c>
      <c r="C5" s="37" t="s">
        <v>51</v>
      </c>
      <c r="D5" s="37" t="s">
        <v>52</v>
      </c>
      <c r="E5" s="37" t="s">
        <v>53</v>
      </c>
      <c r="F5" s="35" t="s">
        <v>13</v>
      </c>
      <c r="G5" s="35" t="s">
        <v>141</v>
      </c>
      <c r="H5" s="54" t="s">
        <v>142</v>
      </c>
      <c r="I5" s="35">
        <v>8</v>
      </c>
      <c r="J5" s="37">
        <v>5</v>
      </c>
      <c r="K5" s="35">
        <v>3</v>
      </c>
      <c r="L5" s="35" t="s">
        <v>59</v>
      </c>
      <c r="M5" s="35" t="s">
        <v>60</v>
      </c>
      <c r="N5" s="35" t="s">
        <v>61</v>
      </c>
      <c r="O5" s="35" t="s">
        <v>61</v>
      </c>
      <c r="P5" s="35" t="s">
        <v>61</v>
      </c>
      <c r="Q5" s="37" t="s">
        <v>61</v>
      </c>
      <c r="R5" s="37" t="s">
        <v>143</v>
      </c>
      <c r="S5" s="37" t="s">
        <v>144</v>
      </c>
      <c r="T5" s="35">
        <v>805</v>
      </c>
      <c r="U5" s="35">
        <v>186</v>
      </c>
      <c r="V5" s="35" t="s">
        <v>141</v>
      </c>
      <c r="W5" s="35" t="s">
        <v>145</v>
      </c>
      <c r="X5" s="35">
        <v>13907230679</v>
      </c>
      <c r="Y5" s="35" t="s">
        <v>61</v>
      </c>
      <c r="Z5" s="35"/>
    </row>
    <row r="6" ht="38" customHeight="1" spans="1:26">
      <c r="A6" s="35">
        <v>3</v>
      </c>
      <c r="B6" s="37" t="s">
        <v>146</v>
      </c>
      <c r="C6" s="35" t="s">
        <v>147</v>
      </c>
      <c r="D6" s="37" t="s">
        <v>52</v>
      </c>
      <c r="E6" s="35" t="s">
        <v>148</v>
      </c>
      <c r="F6" s="35" t="s">
        <v>13</v>
      </c>
      <c r="G6" s="35" t="s">
        <v>141</v>
      </c>
      <c r="H6" s="37" t="s">
        <v>149</v>
      </c>
      <c r="I6" s="35">
        <v>23</v>
      </c>
      <c r="J6" s="37">
        <v>15</v>
      </c>
      <c r="K6" s="35">
        <v>8</v>
      </c>
      <c r="L6" s="35" t="s">
        <v>59</v>
      </c>
      <c r="M6" s="35" t="s">
        <v>60</v>
      </c>
      <c r="N6" s="35" t="s">
        <v>61</v>
      </c>
      <c r="O6" s="35" t="s">
        <v>61</v>
      </c>
      <c r="P6" s="35" t="s">
        <v>60</v>
      </c>
      <c r="Q6" s="35" t="s">
        <v>60</v>
      </c>
      <c r="R6" s="35" t="s">
        <v>150</v>
      </c>
      <c r="S6" s="35" t="s">
        <v>151</v>
      </c>
      <c r="T6" s="35">
        <v>805</v>
      </c>
      <c r="U6" s="35">
        <v>186</v>
      </c>
      <c r="V6" s="35" t="s">
        <v>141</v>
      </c>
      <c r="W6" s="35" t="s">
        <v>145</v>
      </c>
      <c r="X6" s="35">
        <v>13907230679</v>
      </c>
      <c r="Y6" s="35" t="s">
        <v>61</v>
      </c>
      <c r="Z6" s="35"/>
    </row>
    <row r="7" ht="43" customHeight="1" spans="1:26">
      <c r="A7" s="35">
        <v>4</v>
      </c>
      <c r="B7" s="35" t="s">
        <v>152</v>
      </c>
      <c r="C7" s="37" t="s">
        <v>147</v>
      </c>
      <c r="D7" s="37" t="s">
        <v>91</v>
      </c>
      <c r="E7" s="37" t="s">
        <v>153</v>
      </c>
      <c r="F7" s="35" t="s">
        <v>13</v>
      </c>
      <c r="G7" s="35" t="s">
        <v>154</v>
      </c>
      <c r="H7" s="37" t="s">
        <v>155</v>
      </c>
      <c r="I7" s="35">
        <v>8</v>
      </c>
      <c r="J7" s="35">
        <v>2</v>
      </c>
      <c r="K7" s="35">
        <v>6</v>
      </c>
      <c r="L7" s="35" t="s">
        <v>59</v>
      </c>
      <c r="M7" s="35" t="s">
        <v>60</v>
      </c>
      <c r="N7" s="35" t="s">
        <v>61</v>
      </c>
      <c r="O7" s="35" t="s">
        <v>60</v>
      </c>
      <c r="P7" s="35" t="s">
        <v>60</v>
      </c>
      <c r="Q7" s="35" t="s">
        <v>60</v>
      </c>
      <c r="R7" s="35" t="s">
        <v>143</v>
      </c>
      <c r="S7" s="35" t="s">
        <v>156</v>
      </c>
      <c r="T7" s="35">
        <v>571</v>
      </c>
      <c r="U7" s="35">
        <v>212</v>
      </c>
      <c r="V7" s="35" t="s">
        <v>154</v>
      </c>
      <c r="W7" s="35" t="s">
        <v>157</v>
      </c>
      <c r="X7" s="35">
        <v>15897755189</v>
      </c>
      <c r="Y7" s="35" t="s">
        <v>61</v>
      </c>
      <c r="Z7" s="35"/>
    </row>
    <row r="8" ht="45" customHeight="1" spans="1:26">
      <c r="A8" s="35">
        <v>5</v>
      </c>
      <c r="B8" s="55" t="s">
        <v>158</v>
      </c>
      <c r="C8" s="37" t="s">
        <v>147</v>
      </c>
      <c r="D8" s="140" t="s">
        <v>91</v>
      </c>
      <c r="E8" s="62" t="s">
        <v>153</v>
      </c>
      <c r="F8" s="72" t="s">
        <v>13</v>
      </c>
      <c r="G8" s="34" t="s">
        <v>154</v>
      </c>
      <c r="H8" s="35" t="s">
        <v>159</v>
      </c>
      <c r="I8" s="35">
        <v>20</v>
      </c>
      <c r="J8" s="35">
        <v>18</v>
      </c>
      <c r="K8" s="35">
        <v>2</v>
      </c>
      <c r="L8" s="35" t="s">
        <v>59</v>
      </c>
      <c r="M8" s="35" t="s">
        <v>60</v>
      </c>
      <c r="N8" s="35" t="s">
        <v>61</v>
      </c>
      <c r="O8" s="35" t="s">
        <v>60</v>
      </c>
      <c r="P8" s="35" t="s">
        <v>60</v>
      </c>
      <c r="Q8" s="35" t="s">
        <v>60</v>
      </c>
      <c r="R8" s="35" t="s">
        <v>160</v>
      </c>
      <c r="S8" s="35" t="s">
        <v>156</v>
      </c>
      <c r="T8" s="35">
        <v>571</v>
      </c>
      <c r="U8" s="35">
        <v>212</v>
      </c>
      <c r="V8" s="35" t="s">
        <v>154</v>
      </c>
      <c r="W8" s="35" t="s">
        <v>157</v>
      </c>
      <c r="X8" s="35">
        <v>15897755189</v>
      </c>
      <c r="Y8" s="35" t="s">
        <v>61</v>
      </c>
      <c r="Z8" s="154"/>
    </row>
    <row r="9" ht="41" customHeight="1" spans="1:26">
      <c r="A9" s="35">
        <v>6</v>
      </c>
      <c r="B9" s="35" t="s">
        <v>161</v>
      </c>
      <c r="C9" s="35" t="s">
        <v>147</v>
      </c>
      <c r="D9" s="35" t="s">
        <v>162</v>
      </c>
      <c r="E9" s="35" t="s">
        <v>148</v>
      </c>
      <c r="F9" s="35" t="s">
        <v>13</v>
      </c>
      <c r="G9" s="35" t="s">
        <v>163</v>
      </c>
      <c r="H9" s="37" t="s">
        <v>164</v>
      </c>
      <c r="I9" s="35">
        <v>22</v>
      </c>
      <c r="J9" s="35">
        <v>20</v>
      </c>
      <c r="K9" s="35">
        <f t="shared" ref="K9:K13" si="0">I9-J9</f>
        <v>2</v>
      </c>
      <c r="L9" s="35" t="s">
        <v>59</v>
      </c>
      <c r="M9" s="35" t="s">
        <v>60</v>
      </c>
      <c r="N9" s="35" t="s">
        <v>61</v>
      </c>
      <c r="O9" s="35" t="s">
        <v>61</v>
      </c>
      <c r="P9" s="35" t="s">
        <v>60</v>
      </c>
      <c r="Q9" s="35" t="s">
        <v>60</v>
      </c>
      <c r="R9" s="35" t="s">
        <v>150</v>
      </c>
      <c r="S9" s="35" t="s">
        <v>151</v>
      </c>
      <c r="T9" s="35">
        <v>920</v>
      </c>
      <c r="U9" s="35">
        <v>920</v>
      </c>
      <c r="V9" s="35" t="s">
        <v>163</v>
      </c>
      <c r="W9" s="35" t="s">
        <v>165</v>
      </c>
      <c r="X9" s="35">
        <v>13597618211</v>
      </c>
      <c r="Y9" s="35" t="s">
        <v>61</v>
      </c>
      <c r="Z9" s="35"/>
    </row>
    <row r="10" ht="43" customHeight="1" spans="1:26">
      <c r="A10" s="35">
        <v>7</v>
      </c>
      <c r="B10" s="35" t="s">
        <v>166</v>
      </c>
      <c r="C10" s="35" t="s">
        <v>147</v>
      </c>
      <c r="D10" s="35" t="s">
        <v>162</v>
      </c>
      <c r="E10" s="35" t="s">
        <v>148</v>
      </c>
      <c r="F10" s="35" t="s">
        <v>13</v>
      </c>
      <c r="G10" s="35" t="s">
        <v>167</v>
      </c>
      <c r="H10" s="37" t="s">
        <v>168</v>
      </c>
      <c r="I10" s="35">
        <v>22</v>
      </c>
      <c r="J10" s="35">
        <v>20</v>
      </c>
      <c r="K10" s="35">
        <f t="shared" si="0"/>
        <v>2</v>
      </c>
      <c r="L10" s="35" t="s">
        <v>59</v>
      </c>
      <c r="M10" s="35" t="s">
        <v>60</v>
      </c>
      <c r="N10" s="35" t="s">
        <v>61</v>
      </c>
      <c r="O10" s="35" t="s">
        <v>61</v>
      </c>
      <c r="P10" s="35" t="s">
        <v>60</v>
      </c>
      <c r="Q10" s="35" t="s">
        <v>60</v>
      </c>
      <c r="R10" s="35" t="s">
        <v>150</v>
      </c>
      <c r="S10" s="35" t="s">
        <v>151</v>
      </c>
      <c r="T10" s="35">
        <v>2216</v>
      </c>
      <c r="U10" s="35">
        <v>1216</v>
      </c>
      <c r="V10" s="35" t="s">
        <v>167</v>
      </c>
      <c r="W10" s="35" t="s">
        <v>169</v>
      </c>
      <c r="X10" s="35">
        <v>15172012733</v>
      </c>
      <c r="Y10" s="35" t="s">
        <v>61</v>
      </c>
      <c r="Z10" s="35"/>
    </row>
    <row r="11" ht="38" customHeight="1" spans="1:26">
      <c r="A11" s="35">
        <v>8</v>
      </c>
      <c r="B11" s="35" t="s">
        <v>170</v>
      </c>
      <c r="C11" s="35" t="s">
        <v>147</v>
      </c>
      <c r="D11" s="35" t="s">
        <v>162</v>
      </c>
      <c r="E11" s="35" t="s">
        <v>148</v>
      </c>
      <c r="F11" s="35" t="s">
        <v>13</v>
      </c>
      <c r="G11" s="35" t="s">
        <v>82</v>
      </c>
      <c r="H11" s="37" t="s">
        <v>171</v>
      </c>
      <c r="I11" s="35">
        <v>25</v>
      </c>
      <c r="J11" s="35">
        <v>20</v>
      </c>
      <c r="K11" s="35">
        <f t="shared" si="0"/>
        <v>5</v>
      </c>
      <c r="L11" s="35" t="s">
        <v>59</v>
      </c>
      <c r="M11" s="35" t="s">
        <v>60</v>
      </c>
      <c r="N11" s="35" t="s">
        <v>61</v>
      </c>
      <c r="O11" s="35" t="s">
        <v>60</v>
      </c>
      <c r="P11" s="35" t="s">
        <v>60</v>
      </c>
      <c r="Q11" s="35" t="s">
        <v>60</v>
      </c>
      <c r="R11" s="35" t="s">
        <v>150</v>
      </c>
      <c r="S11" s="35" t="s">
        <v>151</v>
      </c>
      <c r="T11" s="35">
        <v>562</v>
      </c>
      <c r="U11" s="35">
        <v>562</v>
      </c>
      <c r="V11" s="35" t="s">
        <v>82</v>
      </c>
      <c r="W11" s="35" t="s">
        <v>88</v>
      </c>
      <c r="X11" s="35">
        <v>13872065967</v>
      </c>
      <c r="Y11" s="35" t="s">
        <v>61</v>
      </c>
      <c r="Z11" s="35"/>
    </row>
    <row r="12" ht="40" customHeight="1" spans="1:26">
      <c r="A12" s="35">
        <v>9</v>
      </c>
      <c r="B12" s="35" t="s">
        <v>172</v>
      </c>
      <c r="C12" s="35" t="s">
        <v>147</v>
      </c>
      <c r="D12" s="35" t="s">
        <v>162</v>
      </c>
      <c r="E12" s="35" t="s">
        <v>148</v>
      </c>
      <c r="F12" s="35" t="s">
        <v>13</v>
      </c>
      <c r="G12" s="35" t="s">
        <v>173</v>
      </c>
      <c r="H12" s="37" t="s">
        <v>174</v>
      </c>
      <c r="I12" s="35">
        <v>22</v>
      </c>
      <c r="J12" s="35">
        <v>20</v>
      </c>
      <c r="K12" s="35">
        <f t="shared" si="0"/>
        <v>2</v>
      </c>
      <c r="L12" s="35" t="s">
        <v>59</v>
      </c>
      <c r="M12" s="35" t="s">
        <v>60</v>
      </c>
      <c r="N12" s="35" t="s">
        <v>61</v>
      </c>
      <c r="O12" s="35" t="s">
        <v>60</v>
      </c>
      <c r="P12" s="35" t="s">
        <v>60</v>
      </c>
      <c r="Q12" s="35" t="s">
        <v>60</v>
      </c>
      <c r="R12" s="35" t="s">
        <v>150</v>
      </c>
      <c r="S12" s="35" t="s">
        <v>151</v>
      </c>
      <c r="T12" s="35">
        <v>416</v>
      </c>
      <c r="U12" s="35">
        <v>416</v>
      </c>
      <c r="V12" s="35" t="s">
        <v>173</v>
      </c>
      <c r="W12" s="35" t="s">
        <v>175</v>
      </c>
      <c r="X12" s="35">
        <v>18571074768</v>
      </c>
      <c r="Y12" s="35" t="s">
        <v>61</v>
      </c>
      <c r="Z12" s="35"/>
    </row>
    <row r="13" s="135" customFormat="1" ht="39" customHeight="1" spans="1:26">
      <c r="A13" s="37">
        <v>10</v>
      </c>
      <c r="B13" s="35" t="s">
        <v>176</v>
      </c>
      <c r="C13" s="35" t="s">
        <v>51</v>
      </c>
      <c r="D13" s="35" t="s">
        <v>52</v>
      </c>
      <c r="E13" s="35" t="s">
        <v>81</v>
      </c>
      <c r="F13" s="35" t="s">
        <v>13</v>
      </c>
      <c r="G13" s="35" t="s">
        <v>177</v>
      </c>
      <c r="H13" s="35" t="s">
        <v>178</v>
      </c>
      <c r="I13" s="35">
        <v>20</v>
      </c>
      <c r="J13" s="35">
        <v>20</v>
      </c>
      <c r="K13" s="35">
        <f t="shared" si="0"/>
        <v>0</v>
      </c>
      <c r="L13" s="35" t="s">
        <v>59</v>
      </c>
      <c r="M13" s="35" t="s">
        <v>60</v>
      </c>
      <c r="N13" s="35" t="s">
        <v>61</v>
      </c>
      <c r="O13" s="35" t="s">
        <v>61</v>
      </c>
      <c r="P13" s="35" t="s">
        <v>61</v>
      </c>
      <c r="Q13" s="35" t="s">
        <v>61</v>
      </c>
      <c r="R13" s="35" t="s">
        <v>62</v>
      </c>
      <c r="S13" s="35" t="s">
        <v>179</v>
      </c>
      <c r="T13" s="35">
        <v>325</v>
      </c>
      <c r="U13" s="35">
        <v>27</v>
      </c>
      <c r="V13" s="35" t="s">
        <v>177</v>
      </c>
      <c r="W13" s="35" t="s">
        <v>180</v>
      </c>
      <c r="X13" s="35">
        <v>13597626878</v>
      </c>
      <c r="Y13" s="35" t="s">
        <v>61</v>
      </c>
      <c r="Z13" s="159"/>
    </row>
    <row r="14" ht="28" customHeight="1" spans="1:26">
      <c r="A14" s="15" t="s">
        <v>181</v>
      </c>
      <c r="B14" s="141"/>
      <c r="C14" s="141"/>
      <c r="D14" s="141"/>
      <c r="E14" s="141"/>
      <c r="F14" s="141"/>
      <c r="G14" s="141"/>
      <c r="H14" s="92"/>
      <c r="I14" s="35">
        <f t="shared" ref="I14:K14" si="1">SUM(I4:I13)</f>
        <v>200</v>
      </c>
      <c r="J14" s="35">
        <f t="shared" si="1"/>
        <v>160</v>
      </c>
      <c r="K14" s="35">
        <f t="shared" si="1"/>
        <v>40</v>
      </c>
      <c r="L14" s="77"/>
      <c r="M14" s="77"/>
      <c r="N14" s="77"/>
      <c r="O14" s="77"/>
      <c r="P14" s="77"/>
      <c r="Q14" s="77"/>
      <c r="R14" s="77"/>
      <c r="S14" s="77"/>
      <c r="T14" s="77"/>
      <c r="U14" s="77"/>
      <c r="V14" s="77"/>
      <c r="W14" s="77"/>
      <c r="X14" s="77"/>
      <c r="Y14" s="77"/>
      <c r="Z14" s="77"/>
    </row>
    <row r="15" ht="44" customHeight="1" spans="1:26">
      <c r="A15" s="35">
        <v>11</v>
      </c>
      <c r="B15" s="35" t="s">
        <v>182</v>
      </c>
      <c r="C15" s="35" t="s">
        <v>147</v>
      </c>
      <c r="D15" s="35" t="s">
        <v>91</v>
      </c>
      <c r="E15" s="35" t="s">
        <v>153</v>
      </c>
      <c r="F15" s="35" t="s">
        <v>14</v>
      </c>
      <c r="G15" s="35" t="s">
        <v>183</v>
      </c>
      <c r="H15" s="35" t="s">
        <v>184</v>
      </c>
      <c r="I15" s="35">
        <v>37</v>
      </c>
      <c r="J15" s="35">
        <v>20</v>
      </c>
      <c r="K15" s="35">
        <f t="shared" ref="K15:K18" si="2">I15-J15</f>
        <v>17</v>
      </c>
      <c r="L15" s="35" t="s">
        <v>59</v>
      </c>
      <c r="M15" s="35" t="s">
        <v>60</v>
      </c>
      <c r="N15" s="35" t="s">
        <v>61</v>
      </c>
      <c r="O15" s="35" t="s">
        <v>60</v>
      </c>
      <c r="P15" s="35" t="s">
        <v>60</v>
      </c>
      <c r="Q15" s="35" t="s">
        <v>60</v>
      </c>
      <c r="R15" s="35" t="s">
        <v>62</v>
      </c>
      <c r="S15" s="35" t="s">
        <v>185</v>
      </c>
      <c r="T15" s="35">
        <v>1000</v>
      </c>
      <c r="U15" s="35">
        <v>3</v>
      </c>
      <c r="V15" s="35" t="s">
        <v>186</v>
      </c>
      <c r="W15" s="35" t="s">
        <v>187</v>
      </c>
      <c r="X15" s="35">
        <v>13886452938</v>
      </c>
      <c r="Y15" s="35" t="s">
        <v>61</v>
      </c>
      <c r="Z15" s="35"/>
    </row>
    <row r="16" ht="43" customHeight="1" spans="1:26">
      <c r="A16" s="35">
        <v>12</v>
      </c>
      <c r="B16" s="35" t="s">
        <v>188</v>
      </c>
      <c r="C16" s="35" t="s">
        <v>147</v>
      </c>
      <c r="D16" s="35" t="s">
        <v>91</v>
      </c>
      <c r="E16" s="35" t="s">
        <v>153</v>
      </c>
      <c r="F16" s="35" t="s">
        <v>14</v>
      </c>
      <c r="G16" s="35" t="s">
        <v>189</v>
      </c>
      <c r="H16" s="35" t="s">
        <v>190</v>
      </c>
      <c r="I16" s="35">
        <v>30</v>
      </c>
      <c r="J16" s="35">
        <v>20</v>
      </c>
      <c r="K16" s="35">
        <v>10</v>
      </c>
      <c r="L16" s="35" t="s">
        <v>59</v>
      </c>
      <c r="M16" s="35" t="s">
        <v>60</v>
      </c>
      <c r="N16" s="35" t="s">
        <v>61</v>
      </c>
      <c r="O16" s="35" t="s">
        <v>60</v>
      </c>
      <c r="P16" s="35" t="s">
        <v>60</v>
      </c>
      <c r="Q16" s="35" t="s">
        <v>60</v>
      </c>
      <c r="R16" s="35" t="s">
        <v>62</v>
      </c>
      <c r="S16" s="35" t="s">
        <v>191</v>
      </c>
      <c r="T16" s="35">
        <v>1000</v>
      </c>
      <c r="U16" s="35">
        <v>2</v>
      </c>
      <c r="V16" s="35" t="s">
        <v>192</v>
      </c>
      <c r="W16" s="35" t="s">
        <v>193</v>
      </c>
      <c r="X16" s="35">
        <v>18171651431</v>
      </c>
      <c r="Y16" s="35" t="s">
        <v>61</v>
      </c>
      <c r="Z16" s="35"/>
    </row>
    <row r="17" ht="50" customHeight="1" spans="1:26">
      <c r="A17" s="35">
        <v>13</v>
      </c>
      <c r="B17" s="35" t="s">
        <v>194</v>
      </c>
      <c r="C17" s="35" t="s">
        <v>147</v>
      </c>
      <c r="D17" s="35" t="s">
        <v>91</v>
      </c>
      <c r="E17" s="35" t="s">
        <v>195</v>
      </c>
      <c r="F17" s="35" t="s">
        <v>14</v>
      </c>
      <c r="G17" s="35" t="s">
        <v>196</v>
      </c>
      <c r="H17" s="35" t="s">
        <v>197</v>
      </c>
      <c r="I17" s="35">
        <v>20</v>
      </c>
      <c r="J17" s="35">
        <v>20</v>
      </c>
      <c r="K17" s="35">
        <f t="shared" si="2"/>
        <v>0</v>
      </c>
      <c r="L17" s="35" t="s">
        <v>59</v>
      </c>
      <c r="M17" s="35" t="s">
        <v>60</v>
      </c>
      <c r="N17" s="35" t="s">
        <v>61</v>
      </c>
      <c r="O17" s="35" t="s">
        <v>61</v>
      </c>
      <c r="P17" s="35" t="s">
        <v>60</v>
      </c>
      <c r="Q17" s="35" t="s">
        <v>60</v>
      </c>
      <c r="R17" s="35" t="s">
        <v>62</v>
      </c>
      <c r="S17" s="35" t="s">
        <v>198</v>
      </c>
      <c r="T17" s="35">
        <v>200</v>
      </c>
      <c r="U17" s="35">
        <v>3</v>
      </c>
      <c r="V17" s="35" t="s">
        <v>199</v>
      </c>
      <c r="W17" s="37" t="s">
        <v>200</v>
      </c>
      <c r="X17" s="35">
        <v>18995796660</v>
      </c>
      <c r="Y17" s="35" t="s">
        <v>61</v>
      </c>
      <c r="Z17" s="35"/>
    </row>
    <row r="18" ht="43" customHeight="1" spans="1:26">
      <c r="A18" s="35">
        <v>14</v>
      </c>
      <c r="B18" s="35" t="s">
        <v>201</v>
      </c>
      <c r="C18" s="35" t="s">
        <v>147</v>
      </c>
      <c r="D18" s="35" t="s">
        <v>91</v>
      </c>
      <c r="E18" s="35" t="s">
        <v>153</v>
      </c>
      <c r="F18" s="35" t="s">
        <v>14</v>
      </c>
      <c r="G18" s="35" t="s">
        <v>202</v>
      </c>
      <c r="H18" s="35" t="s">
        <v>203</v>
      </c>
      <c r="I18" s="35">
        <v>20</v>
      </c>
      <c r="J18" s="35">
        <v>20</v>
      </c>
      <c r="K18" s="35">
        <f t="shared" si="2"/>
        <v>0</v>
      </c>
      <c r="L18" s="35" t="s">
        <v>59</v>
      </c>
      <c r="M18" s="35" t="s">
        <v>60</v>
      </c>
      <c r="N18" s="35" t="s">
        <v>61</v>
      </c>
      <c r="O18" s="35" t="s">
        <v>60</v>
      </c>
      <c r="P18" s="35" t="s">
        <v>60</v>
      </c>
      <c r="Q18" s="35" t="s">
        <v>60</v>
      </c>
      <c r="R18" s="35" t="s">
        <v>62</v>
      </c>
      <c r="S18" s="35" t="s">
        <v>204</v>
      </c>
      <c r="T18" s="35">
        <v>1500</v>
      </c>
      <c r="U18" s="35">
        <v>5</v>
      </c>
      <c r="V18" s="35" t="s">
        <v>205</v>
      </c>
      <c r="W18" s="35" t="s">
        <v>206</v>
      </c>
      <c r="X18" s="35">
        <v>18162911088</v>
      </c>
      <c r="Y18" s="35" t="s">
        <v>61</v>
      </c>
      <c r="Z18" s="35"/>
    </row>
    <row r="19" s="136" customFormat="1" ht="32" customHeight="1" spans="1:26">
      <c r="A19" s="22" t="s">
        <v>207</v>
      </c>
      <c r="B19" s="142"/>
      <c r="C19" s="142"/>
      <c r="D19" s="142"/>
      <c r="E19" s="142"/>
      <c r="F19" s="142"/>
      <c r="G19" s="142"/>
      <c r="H19" s="143"/>
      <c r="I19" s="35">
        <f t="shared" ref="I19:K19" si="3">SUM(I15:I18)</f>
        <v>107</v>
      </c>
      <c r="J19" s="35">
        <f t="shared" si="3"/>
        <v>80</v>
      </c>
      <c r="K19" s="35">
        <f t="shared" si="3"/>
        <v>27</v>
      </c>
      <c r="L19" s="104"/>
      <c r="M19" s="104"/>
      <c r="N19" s="104"/>
      <c r="O19" s="104"/>
      <c r="P19" s="104"/>
      <c r="Q19" s="104"/>
      <c r="R19" s="123"/>
      <c r="S19" s="104"/>
      <c r="T19" s="104"/>
      <c r="U19" s="104"/>
      <c r="V19" s="104"/>
      <c r="W19" s="104"/>
      <c r="X19" s="104"/>
      <c r="Y19" s="156"/>
      <c r="Z19" s="156"/>
    </row>
    <row r="20" s="136" customFormat="1" ht="48" customHeight="1" spans="1:26">
      <c r="A20" s="37">
        <v>15</v>
      </c>
      <c r="B20" s="35" t="s">
        <v>208</v>
      </c>
      <c r="C20" s="35" t="s">
        <v>51</v>
      </c>
      <c r="D20" s="35" t="s">
        <v>52</v>
      </c>
      <c r="E20" s="35" t="s">
        <v>53</v>
      </c>
      <c r="F20" s="35" t="s">
        <v>14</v>
      </c>
      <c r="G20" s="35" t="s">
        <v>209</v>
      </c>
      <c r="H20" s="35" t="s">
        <v>210</v>
      </c>
      <c r="I20" s="35">
        <v>500</v>
      </c>
      <c r="J20" s="35">
        <v>3</v>
      </c>
      <c r="K20" s="35">
        <f>I20-J20</f>
        <v>497</v>
      </c>
      <c r="L20" s="35">
        <v>2024</v>
      </c>
      <c r="M20" s="35" t="s">
        <v>60</v>
      </c>
      <c r="N20" s="35" t="s">
        <v>61</v>
      </c>
      <c r="O20" s="35" t="s">
        <v>60</v>
      </c>
      <c r="P20" s="35" t="s">
        <v>61</v>
      </c>
      <c r="Q20" s="35" t="s">
        <v>61</v>
      </c>
      <c r="R20" s="35" t="s">
        <v>61</v>
      </c>
      <c r="S20" s="35" t="s">
        <v>211</v>
      </c>
      <c r="T20" s="35">
        <v>1750</v>
      </c>
      <c r="U20" s="35">
        <v>3</v>
      </c>
      <c r="V20" s="35" t="s">
        <v>212</v>
      </c>
      <c r="W20" s="35" t="s">
        <v>213</v>
      </c>
      <c r="X20" s="35">
        <v>13507237696</v>
      </c>
      <c r="Y20" s="35" t="s">
        <v>61</v>
      </c>
      <c r="Z20" s="160"/>
    </row>
    <row r="21" s="136" customFormat="1" ht="52" customHeight="1" spans="1:26">
      <c r="A21" s="37">
        <v>16</v>
      </c>
      <c r="B21" s="35" t="s">
        <v>214</v>
      </c>
      <c r="C21" s="35" t="s">
        <v>147</v>
      </c>
      <c r="D21" s="35" t="s">
        <v>91</v>
      </c>
      <c r="E21" s="35" t="s">
        <v>195</v>
      </c>
      <c r="F21" s="35" t="s">
        <v>14</v>
      </c>
      <c r="G21" s="35" t="s">
        <v>215</v>
      </c>
      <c r="H21" s="35" t="s">
        <v>216</v>
      </c>
      <c r="I21" s="35">
        <v>31</v>
      </c>
      <c r="J21" s="35">
        <v>4</v>
      </c>
      <c r="K21" s="35">
        <f>I21-J21</f>
        <v>27</v>
      </c>
      <c r="L21" s="35">
        <v>2024</v>
      </c>
      <c r="M21" s="35" t="s">
        <v>60</v>
      </c>
      <c r="N21" s="35" t="s">
        <v>61</v>
      </c>
      <c r="O21" s="35" t="s">
        <v>61</v>
      </c>
      <c r="P21" s="35" t="s">
        <v>61</v>
      </c>
      <c r="Q21" s="35" t="s">
        <v>61</v>
      </c>
      <c r="R21" s="35" t="s">
        <v>61</v>
      </c>
      <c r="S21" s="35" t="s">
        <v>217</v>
      </c>
      <c r="T21" s="35">
        <v>2600</v>
      </c>
      <c r="U21" s="35">
        <v>3</v>
      </c>
      <c r="V21" s="35" t="s">
        <v>218</v>
      </c>
      <c r="W21" s="35" t="s">
        <v>219</v>
      </c>
      <c r="X21" s="35">
        <v>13307234077</v>
      </c>
      <c r="Y21" s="35" t="s">
        <v>61</v>
      </c>
      <c r="Z21" s="160"/>
    </row>
    <row r="22" s="136" customFormat="1" ht="45" customHeight="1" spans="1:26">
      <c r="A22" s="37">
        <v>17</v>
      </c>
      <c r="B22" s="35" t="s">
        <v>220</v>
      </c>
      <c r="C22" s="35" t="s">
        <v>51</v>
      </c>
      <c r="D22" s="35" t="s">
        <v>52</v>
      </c>
      <c r="E22" s="35" t="s">
        <v>53</v>
      </c>
      <c r="F22" s="35" t="s">
        <v>13</v>
      </c>
      <c r="G22" s="35" t="s">
        <v>55</v>
      </c>
      <c r="H22" s="35" t="s">
        <v>221</v>
      </c>
      <c r="I22" s="35">
        <v>100</v>
      </c>
      <c r="J22" s="35">
        <v>3</v>
      </c>
      <c r="K22" s="35">
        <v>97</v>
      </c>
      <c r="L22" s="35" t="s">
        <v>59</v>
      </c>
      <c r="M22" s="35" t="s">
        <v>60</v>
      </c>
      <c r="N22" s="35" t="s">
        <v>61</v>
      </c>
      <c r="O22" s="35" t="s">
        <v>61</v>
      </c>
      <c r="P22" s="35" t="s">
        <v>61</v>
      </c>
      <c r="Q22" s="35" t="s">
        <v>61</v>
      </c>
      <c r="R22" s="35" t="s">
        <v>62</v>
      </c>
      <c r="S22" s="35" t="s">
        <v>63</v>
      </c>
      <c r="T22" s="35">
        <v>624</v>
      </c>
      <c r="U22" s="35">
        <v>96</v>
      </c>
      <c r="V22" s="35" t="s">
        <v>55</v>
      </c>
      <c r="W22" s="35" t="s">
        <v>65</v>
      </c>
      <c r="X22" s="35">
        <v>15997116830</v>
      </c>
      <c r="Y22" s="35" t="s">
        <v>61</v>
      </c>
      <c r="Z22" s="156"/>
    </row>
    <row r="23" s="136" customFormat="1" ht="28" customHeight="1" spans="1:26">
      <c r="A23" s="22"/>
      <c r="B23" s="35" t="s">
        <v>222</v>
      </c>
      <c r="C23" s="35"/>
      <c r="D23" s="35"/>
      <c r="E23" s="35"/>
      <c r="F23" s="35"/>
      <c r="G23" s="35"/>
      <c r="H23" s="35"/>
      <c r="I23" s="35">
        <f>SUM(I20:I22)</f>
        <v>631</v>
      </c>
      <c r="J23" s="35">
        <f>SUM(J20:J22)</f>
        <v>10</v>
      </c>
      <c r="K23" s="35">
        <f>SUM(K20:K22)</f>
        <v>621</v>
      </c>
      <c r="L23" s="35"/>
      <c r="M23" s="35"/>
      <c r="N23" s="35"/>
      <c r="O23" s="35"/>
      <c r="P23" s="35"/>
      <c r="Q23" s="35"/>
      <c r="R23" s="35"/>
      <c r="S23" s="35"/>
      <c r="T23" s="35"/>
      <c r="U23" s="35"/>
      <c r="V23" s="35"/>
      <c r="W23" s="35"/>
      <c r="X23" s="35"/>
      <c r="Y23" s="35"/>
      <c r="Z23" s="156"/>
    </row>
    <row r="24" ht="29" customHeight="1" spans="1:26">
      <c r="A24" s="22" t="s">
        <v>132</v>
      </c>
      <c r="B24" s="142"/>
      <c r="C24" s="142"/>
      <c r="D24" s="142"/>
      <c r="E24" s="142"/>
      <c r="F24" s="142"/>
      <c r="G24" s="142"/>
      <c r="H24" s="143"/>
      <c r="I24" s="35">
        <f>I23+I19+I14</f>
        <v>938</v>
      </c>
      <c r="J24" s="35">
        <f>J23+J19+J14</f>
        <v>250</v>
      </c>
      <c r="K24" s="35">
        <f>K23+K19+K14</f>
        <v>688</v>
      </c>
      <c r="L24" s="154"/>
      <c r="M24" s="154"/>
      <c r="N24" s="154"/>
      <c r="O24" s="154"/>
      <c r="P24" s="154"/>
      <c r="Q24" s="154"/>
      <c r="R24" s="154"/>
      <c r="S24" s="154"/>
      <c r="T24" s="154"/>
      <c r="U24" s="154"/>
      <c r="V24" s="154"/>
      <c r="W24" s="154"/>
      <c r="X24" s="154"/>
      <c r="Y24" s="154"/>
      <c r="Z24" s="154"/>
    </row>
  </sheetData>
  <autoFilter xmlns:etc="http://www.wps.cn/officeDocument/2017/etCustomData" ref="A3:Z24" etc:filterBottomFollowUsedRange="0">
    <extLst/>
  </autoFilter>
  <mergeCells count="28">
    <mergeCell ref="A1:Z1"/>
    <mergeCell ref="F2:G2"/>
    <mergeCell ref="J2:K2"/>
    <mergeCell ref="M2:N2"/>
    <mergeCell ref="A14:H14"/>
    <mergeCell ref="A19:H19"/>
    <mergeCell ref="B23:H23"/>
    <mergeCell ref="A24:H24"/>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 ref="Z2:Z3"/>
  </mergeCells>
  <printOptions horizontalCentered="1"/>
  <pageMargins left="0.393055555555556" right="0.393055555555556" top="0.786805555555556" bottom="0.786805555555556" header="0.5" footer="0.5"/>
  <pageSetup paperSize="8" scale="5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
  <sheetViews>
    <sheetView tabSelected="1" zoomScale="80" zoomScaleNormal="80" workbookViewId="0">
      <pane ySplit="3" topLeftCell="A4" activePane="bottomLeft" state="frozen"/>
      <selection/>
      <selection pane="bottomLeft" activeCell="H4" sqref="H4"/>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7.375" customWidth="1"/>
    <col min="7" max="7" width="7.875" customWidth="1"/>
    <col min="8" max="8" width="49.325" style="52" customWidth="1"/>
    <col min="9" max="9" width="9.81666666666667" customWidth="1"/>
    <col min="10" max="10" width="8.625" customWidth="1"/>
    <col min="11" max="11" width="6.625" customWidth="1"/>
    <col min="12" max="12" width="7.375" customWidth="1"/>
    <col min="13" max="13" width="10.5" customWidth="1"/>
    <col min="14" max="17" width="9" customWidth="1"/>
    <col min="18" max="18" width="10.875" customWidth="1"/>
    <col min="19" max="19" width="27.9583333333333" customWidth="1"/>
    <col min="20" max="21" width="9" customWidth="1"/>
    <col min="22" max="22" width="7.5" customWidth="1"/>
    <col min="23" max="23" width="7.375" customWidth="1"/>
    <col min="24" max="24" width="14.2166666666667" hidden="1" customWidth="1"/>
    <col min="25" max="25" width="8.8" customWidth="1"/>
    <col min="26" max="26" width="7.24166666666667" customWidth="1"/>
  </cols>
  <sheetData>
    <row r="1" ht="40" customHeight="1" spans="1:26">
      <c r="A1" s="53" t="s">
        <v>223</v>
      </c>
      <c r="B1" s="53"/>
      <c r="C1" s="53"/>
      <c r="D1" s="53"/>
      <c r="E1" s="53"/>
      <c r="F1" s="53"/>
      <c r="G1" s="53"/>
      <c r="H1" s="53"/>
      <c r="I1" s="53"/>
      <c r="J1" s="53"/>
      <c r="K1" s="53"/>
      <c r="L1" s="53"/>
      <c r="M1" s="53"/>
      <c r="N1" s="53"/>
      <c r="O1" s="53"/>
      <c r="P1" s="53"/>
      <c r="Q1" s="53"/>
      <c r="R1" s="53"/>
      <c r="S1" s="53"/>
      <c r="T1" s="53"/>
      <c r="U1" s="53"/>
      <c r="V1" s="53"/>
      <c r="W1" s="53"/>
      <c r="X1" s="53"/>
      <c r="Y1" s="53"/>
      <c r="Z1" s="53"/>
    </row>
    <row r="2" ht="34" customHeight="1" spans="1:26">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42</v>
      </c>
      <c r="Y2" s="35" t="s">
        <v>43</v>
      </c>
      <c r="Z2" s="71" t="s">
        <v>6</v>
      </c>
    </row>
    <row r="3" ht="35" customHeight="1" spans="1:26">
      <c r="A3" s="34"/>
      <c r="B3" s="34"/>
      <c r="C3" s="34"/>
      <c r="D3" s="34"/>
      <c r="E3" s="34"/>
      <c r="F3" s="34" t="s">
        <v>44</v>
      </c>
      <c r="G3" s="34" t="s">
        <v>45</v>
      </c>
      <c r="H3" s="34"/>
      <c r="I3" s="34"/>
      <c r="J3" s="62" t="s">
        <v>46</v>
      </c>
      <c r="K3" s="34" t="s">
        <v>47</v>
      </c>
      <c r="L3" s="34"/>
      <c r="M3" s="34" t="s">
        <v>48</v>
      </c>
      <c r="N3" s="34" t="s">
        <v>49</v>
      </c>
      <c r="O3" s="34"/>
      <c r="P3" s="34"/>
      <c r="Q3" s="34"/>
      <c r="R3" s="34"/>
      <c r="S3" s="34"/>
      <c r="T3" s="34"/>
      <c r="U3" s="34"/>
      <c r="V3" s="34"/>
      <c r="W3" s="34"/>
      <c r="X3" s="34"/>
      <c r="Y3" s="34"/>
      <c r="Z3" s="72"/>
    </row>
    <row r="4" ht="37" customHeight="1" spans="1:26">
      <c r="A4" s="35">
        <v>1</v>
      </c>
      <c r="B4" s="35" t="s">
        <v>224</v>
      </c>
      <c r="C4" s="35" t="s">
        <v>51</v>
      </c>
      <c r="D4" s="35" t="s">
        <v>67</v>
      </c>
      <c r="E4" s="35" t="s">
        <v>225</v>
      </c>
      <c r="F4" s="35" t="s">
        <v>13</v>
      </c>
      <c r="G4" s="35" t="s">
        <v>226</v>
      </c>
      <c r="H4" s="35" t="s">
        <v>227</v>
      </c>
      <c r="I4" s="35">
        <v>10</v>
      </c>
      <c r="J4" s="35">
        <v>5</v>
      </c>
      <c r="K4" s="35">
        <f>I4-J4</f>
        <v>5</v>
      </c>
      <c r="L4" s="35" t="s">
        <v>59</v>
      </c>
      <c r="M4" s="35" t="s">
        <v>60</v>
      </c>
      <c r="N4" s="35" t="s">
        <v>61</v>
      </c>
      <c r="O4" s="35" t="s">
        <v>60</v>
      </c>
      <c r="P4" s="37" t="s">
        <v>61</v>
      </c>
      <c r="Q4" s="35" t="s">
        <v>61</v>
      </c>
      <c r="R4" s="35" t="s">
        <v>62</v>
      </c>
      <c r="S4" s="35" t="s">
        <v>228</v>
      </c>
      <c r="T4" s="35">
        <v>630</v>
      </c>
      <c r="U4" s="35">
        <v>15</v>
      </c>
      <c r="V4" s="35" t="s">
        <v>226</v>
      </c>
      <c r="W4" s="35" t="s">
        <v>229</v>
      </c>
      <c r="X4" s="35">
        <v>18571085342</v>
      </c>
      <c r="Y4" s="35" t="s">
        <v>61</v>
      </c>
      <c r="Z4" s="154"/>
    </row>
    <row r="5" ht="39" customHeight="1" spans="1:26">
      <c r="A5" s="35">
        <v>2</v>
      </c>
      <c r="B5" s="54" t="s">
        <v>230</v>
      </c>
      <c r="C5" s="54" t="s">
        <v>147</v>
      </c>
      <c r="D5" s="54" t="s">
        <v>162</v>
      </c>
      <c r="E5" s="54" t="s">
        <v>148</v>
      </c>
      <c r="F5" s="54" t="s">
        <v>13</v>
      </c>
      <c r="G5" s="54" t="s">
        <v>163</v>
      </c>
      <c r="H5" s="54" t="s">
        <v>231</v>
      </c>
      <c r="I5" s="35">
        <v>35</v>
      </c>
      <c r="J5" s="35">
        <v>5</v>
      </c>
      <c r="K5" s="35">
        <f>I5-J5</f>
        <v>30</v>
      </c>
      <c r="L5" s="35" t="s">
        <v>59</v>
      </c>
      <c r="M5" s="35" t="s">
        <v>60</v>
      </c>
      <c r="N5" s="35" t="s">
        <v>61</v>
      </c>
      <c r="O5" s="35" t="s">
        <v>61</v>
      </c>
      <c r="P5" s="35" t="s">
        <v>60</v>
      </c>
      <c r="Q5" s="35" t="s">
        <v>60</v>
      </c>
      <c r="R5" s="35" t="s">
        <v>150</v>
      </c>
      <c r="S5" s="35" t="s">
        <v>151</v>
      </c>
      <c r="T5" s="35">
        <v>920</v>
      </c>
      <c r="U5" s="35">
        <v>920</v>
      </c>
      <c r="V5" s="35" t="s">
        <v>163</v>
      </c>
      <c r="W5" s="35" t="s">
        <v>165</v>
      </c>
      <c r="X5" s="35">
        <v>13597618211</v>
      </c>
      <c r="Y5" s="35" t="s">
        <v>61</v>
      </c>
      <c r="Z5" s="65"/>
    </row>
    <row r="6" ht="42" customHeight="1" spans="1:26">
      <c r="A6" s="35">
        <v>3</v>
      </c>
      <c r="B6" s="144" t="s">
        <v>232</v>
      </c>
      <c r="C6" s="144" t="s">
        <v>147</v>
      </c>
      <c r="D6" s="144" t="s">
        <v>162</v>
      </c>
      <c r="E6" s="144" t="s">
        <v>148</v>
      </c>
      <c r="F6" s="144" t="s">
        <v>13</v>
      </c>
      <c r="G6" s="144" t="s">
        <v>233</v>
      </c>
      <c r="H6" s="144" t="s">
        <v>234</v>
      </c>
      <c r="I6" s="144">
        <v>28</v>
      </c>
      <c r="J6" s="144">
        <v>5</v>
      </c>
      <c r="K6" s="34">
        <f>I6-J6</f>
        <v>23</v>
      </c>
      <c r="L6" s="144" t="s">
        <v>59</v>
      </c>
      <c r="M6" s="34" t="s">
        <v>60</v>
      </c>
      <c r="N6" s="34" t="s">
        <v>61</v>
      </c>
      <c r="O6" s="34" t="s">
        <v>61</v>
      </c>
      <c r="P6" s="34" t="s">
        <v>60</v>
      </c>
      <c r="Q6" s="34" t="s">
        <v>60</v>
      </c>
      <c r="R6" s="35" t="s">
        <v>150</v>
      </c>
      <c r="S6" s="34" t="s">
        <v>151</v>
      </c>
      <c r="T6" s="34">
        <v>564</v>
      </c>
      <c r="U6" s="34">
        <v>564</v>
      </c>
      <c r="V6" s="34" t="s">
        <v>233</v>
      </c>
      <c r="W6" s="34" t="s">
        <v>235</v>
      </c>
      <c r="X6" s="34">
        <v>18986596090</v>
      </c>
      <c r="Y6" s="34" t="s">
        <v>61</v>
      </c>
      <c r="Z6" s="161"/>
    </row>
    <row r="7" s="27" customFormat="1" ht="69" customHeight="1" spans="1:26">
      <c r="A7" s="35">
        <v>4</v>
      </c>
      <c r="B7" s="35" t="s">
        <v>236</v>
      </c>
      <c r="C7" s="35" t="s">
        <v>147</v>
      </c>
      <c r="D7" s="35" t="s">
        <v>162</v>
      </c>
      <c r="E7" s="35" t="s">
        <v>148</v>
      </c>
      <c r="F7" s="35" t="s">
        <v>13</v>
      </c>
      <c r="G7" s="35" t="s">
        <v>13</v>
      </c>
      <c r="H7" s="35" t="s">
        <v>237</v>
      </c>
      <c r="I7" s="35">
        <v>450</v>
      </c>
      <c r="J7" s="144">
        <v>21.4</v>
      </c>
      <c r="K7" s="35">
        <f>I7-J7</f>
        <v>428.6</v>
      </c>
      <c r="L7" s="35" t="s">
        <v>59</v>
      </c>
      <c r="M7" s="35" t="s">
        <v>60</v>
      </c>
      <c r="N7" s="35" t="s">
        <v>61</v>
      </c>
      <c r="O7" s="35" t="s">
        <v>60</v>
      </c>
      <c r="P7" s="35" t="s">
        <v>60</v>
      </c>
      <c r="Q7" s="35" t="s">
        <v>60</v>
      </c>
      <c r="R7" s="35" t="s">
        <v>150</v>
      </c>
      <c r="S7" s="35" t="s">
        <v>238</v>
      </c>
      <c r="T7" s="35">
        <v>3502</v>
      </c>
      <c r="U7" s="35">
        <v>95</v>
      </c>
      <c r="V7" s="35" t="s">
        <v>13</v>
      </c>
      <c r="W7" s="35" t="s">
        <v>239</v>
      </c>
      <c r="X7" s="35">
        <v>15907239225</v>
      </c>
      <c r="Y7" s="35" t="s">
        <v>61</v>
      </c>
      <c r="Z7" s="65"/>
    </row>
    <row r="8" ht="28" customHeight="1" spans="1:26">
      <c r="A8" s="56" t="s">
        <v>240</v>
      </c>
      <c r="B8" s="57"/>
      <c r="C8" s="57"/>
      <c r="D8" s="57"/>
      <c r="E8" s="57"/>
      <c r="F8" s="57"/>
      <c r="G8" s="57"/>
      <c r="H8" s="64"/>
      <c r="I8" s="150">
        <f>SUM(I4:I7)</f>
        <v>523</v>
      </c>
      <c r="J8" s="150">
        <f>SUM(J4:J7)</f>
        <v>36.4</v>
      </c>
      <c r="K8" s="150">
        <f>SUM(K4:K7)</f>
        <v>486.6</v>
      </c>
      <c r="L8" s="65"/>
      <c r="M8" s="65"/>
      <c r="N8" s="65"/>
      <c r="O8" s="65"/>
      <c r="P8" s="65"/>
      <c r="Q8" s="65"/>
      <c r="R8" s="65"/>
      <c r="S8" s="65"/>
      <c r="T8" s="65"/>
      <c r="U8" s="65"/>
      <c r="V8" s="65"/>
      <c r="W8" s="65"/>
      <c r="X8" s="65"/>
      <c r="Y8" s="65"/>
      <c r="Z8" s="65"/>
    </row>
    <row r="9" s="137" customFormat="1" ht="44" customHeight="1" spans="1:26">
      <c r="A9" s="55">
        <v>6</v>
      </c>
      <c r="B9" s="67" t="s">
        <v>241</v>
      </c>
      <c r="C9" s="67" t="s">
        <v>51</v>
      </c>
      <c r="D9" s="67" t="s">
        <v>52</v>
      </c>
      <c r="E9" s="67" t="s">
        <v>53</v>
      </c>
      <c r="F9" s="67" t="s">
        <v>14</v>
      </c>
      <c r="G9" s="67" t="s">
        <v>209</v>
      </c>
      <c r="H9" s="67" t="s">
        <v>210</v>
      </c>
      <c r="I9" s="67">
        <v>500</v>
      </c>
      <c r="J9" s="67">
        <v>20</v>
      </c>
      <c r="K9" s="67">
        <v>470</v>
      </c>
      <c r="L9" s="55">
        <v>2024</v>
      </c>
      <c r="M9" s="55" t="s">
        <v>60</v>
      </c>
      <c r="N9" s="55" t="s">
        <v>61</v>
      </c>
      <c r="O9" s="55" t="s">
        <v>60</v>
      </c>
      <c r="P9" s="55" t="s">
        <v>61</v>
      </c>
      <c r="Q9" s="55" t="s">
        <v>61</v>
      </c>
      <c r="R9" s="35" t="s">
        <v>62</v>
      </c>
      <c r="S9" s="35" t="s">
        <v>242</v>
      </c>
      <c r="T9" s="55">
        <v>1750</v>
      </c>
      <c r="U9" s="55">
        <v>20</v>
      </c>
      <c r="V9" s="55" t="s">
        <v>212</v>
      </c>
      <c r="W9" s="55" t="s">
        <v>213</v>
      </c>
      <c r="X9" s="55">
        <v>13507237696</v>
      </c>
      <c r="Y9" s="55" t="s">
        <v>61</v>
      </c>
      <c r="Z9" s="55"/>
    </row>
    <row r="10" s="137" customFormat="1" ht="44" customHeight="1" spans="1:26">
      <c r="A10" s="55">
        <v>7</v>
      </c>
      <c r="B10" s="67" t="s">
        <v>243</v>
      </c>
      <c r="C10" s="67" t="s">
        <v>51</v>
      </c>
      <c r="D10" s="67" t="s">
        <v>67</v>
      </c>
      <c r="E10" s="67" t="s">
        <v>225</v>
      </c>
      <c r="F10" s="67" t="s">
        <v>14</v>
      </c>
      <c r="G10" s="67" t="s">
        <v>244</v>
      </c>
      <c r="H10" s="67" t="s">
        <v>245</v>
      </c>
      <c r="I10" s="67">
        <v>10</v>
      </c>
      <c r="J10" s="67">
        <v>10</v>
      </c>
      <c r="K10" s="67">
        <v>0</v>
      </c>
      <c r="L10" s="35">
        <v>2024</v>
      </c>
      <c r="M10" s="35" t="s">
        <v>60</v>
      </c>
      <c r="N10" s="35" t="s">
        <v>61</v>
      </c>
      <c r="O10" s="35" t="s">
        <v>61</v>
      </c>
      <c r="P10" s="55" t="s">
        <v>61</v>
      </c>
      <c r="Q10" s="55" t="s">
        <v>61</v>
      </c>
      <c r="R10" s="35" t="s">
        <v>62</v>
      </c>
      <c r="S10" s="35" t="s">
        <v>246</v>
      </c>
      <c r="T10" s="55">
        <v>1452</v>
      </c>
      <c r="U10" s="55">
        <v>2</v>
      </c>
      <c r="V10" s="55" t="s">
        <v>247</v>
      </c>
      <c r="W10" s="55" t="s">
        <v>248</v>
      </c>
      <c r="X10" s="55">
        <v>13886451535</v>
      </c>
      <c r="Y10" s="55" t="s">
        <v>61</v>
      </c>
      <c r="Z10" s="55"/>
    </row>
    <row r="11" s="138" customFormat="1" ht="45" customHeight="1" spans="1:26">
      <c r="A11" s="67">
        <v>8</v>
      </c>
      <c r="B11" s="67" t="s">
        <v>249</v>
      </c>
      <c r="C11" s="67" t="s">
        <v>51</v>
      </c>
      <c r="D11" s="67" t="s">
        <v>52</v>
      </c>
      <c r="E11" s="67" t="s">
        <v>250</v>
      </c>
      <c r="F11" s="67" t="s">
        <v>14</v>
      </c>
      <c r="G11" s="67" t="s">
        <v>251</v>
      </c>
      <c r="H11" s="67" t="s">
        <v>252</v>
      </c>
      <c r="I11" s="67">
        <v>30</v>
      </c>
      <c r="J11" s="67">
        <v>30</v>
      </c>
      <c r="K11" s="67">
        <v>0</v>
      </c>
      <c r="L11" s="67">
        <v>2024</v>
      </c>
      <c r="M11" s="67" t="s">
        <v>60</v>
      </c>
      <c r="N11" s="67" t="s">
        <v>61</v>
      </c>
      <c r="O11" s="67" t="s">
        <v>60</v>
      </c>
      <c r="P11" s="67" t="s">
        <v>60</v>
      </c>
      <c r="Q11" s="67" t="s">
        <v>60</v>
      </c>
      <c r="R11" s="35" t="s">
        <v>62</v>
      </c>
      <c r="S11" s="67" t="s">
        <v>253</v>
      </c>
      <c r="T11" s="67">
        <v>1150</v>
      </c>
      <c r="U11" s="67">
        <v>3</v>
      </c>
      <c r="V11" s="67" t="s">
        <v>251</v>
      </c>
      <c r="W11" s="67" t="s">
        <v>254</v>
      </c>
      <c r="X11" s="67">
        <v>18872198282</v>
      </c>
      <c r="Y11" s="67" t="s">
        <v>61</v>
      </c>
      <c r="Z11" s="162"/>
    </row>
    <row r="12" s="50" customFormat="1" ht="48" customHeight="1" spans="1:26">
      <c r="A12" s="55">
        <v>9</v>
      </c>
      <c r="B12" s="67" t="s">
        <v>255</v>
      </c>
      <c r="C12" s="67" t="s">
        <v>147</v>
      </c>
      <c r="D12" s="67" t="s">
        <v>91</v>
      </c>
      <c r="E12" s="67" t="s">
        <v>153</v>
      </c>
      <c r="F12" s="67" t="s">
        <v>14</v>
      </c>
      <c r="G12" s="67" t="s">
        <v>256</v>
      </c>
      <c r="H12" s="67" t="s">
        <v>257</v>
      </c>
      <c r="I12" s="67">
        <v>10</v>
      </c>
      <c r="J12" s="67">
        <v>10</v>
      </c>
      <c r="K12" s="67">
        <v>0</v>
      </c>
      <c r="L12" s="55">
        <v>2024</v>
      </c>
      <c r="M12" s="55" t="s">
        <v>60</v>
      </c>
      <c r="N12" s="55" t="s">
        <v>61</v>
      </c>
      <c r="O12" s="55" t="s">
        <v>60</v>
      </c>
      <c r="P12" s="55" t="s">
        <v>61</v>
      </c>
      <c r="Q12" s="55" t="s">
        <v>61</v>
      </c>
      <c r="R12" s="35" t="s">
        <v>62</v>
      </c>
      <c r="S12" s="55" t="s">
        <v>258</v>
      </c>
      <c r="T12" s="55">
        <v>1000</v>
      </c>
      <c r="U12" s="55">
        <v>2</v>
      </c>
      <c r="V12" s="55" t="s">
        <v>259</v>
      </c>
      <c r="W12" s="55" t="s">
        <v>260</v>
      </c>
      <c r="X12" s="55">
        <v>15272034598</v>
      </c>
      <c r="Y12" s="55" t="s">
        <v>61</v>
      </c>
      <c r="Z12" s="55"/>
    </row>
    <row r="13" ht="28" customHeight="1" spans="1:26">
      <c r="A13" s="55" t="s">
        <v>261</v>
      </c>
      <c r="B13" s="65"/>
      <c r="C13" s="65"/>
      <c r="D13" s="65"/>
      <c r="E13" s="65"/>
      <c r="F13" s="65"/>
      <c r="G13" s="65"/>
      <c r="H13" s="65"/>
      <c r="I13" s="151">
        <f>SUM(I9:I12)</f>
        <v>550</v>
      </c>
      <c r="J13" s="151">
        <f>SUM(J9:J12)</f>
        <v>70</v>
      </c>
      <c r="K13" s="151">
        <f>SUM(K9:K12)</f>
        <v>470</v>
      </c>
      <c r="L13" s="65"/>
      <c r="M13" s="65"/>
      <c r="N13" s="65"/>
      <c r="O13" s="65"/>
      <c r="P13" s="65"/>
      <c r="Q13" s="65"/>
      <c r="R13" s="65"/>
      <c r="S13" s="65"/>
      <c r="T13" s="65"/>
      <c r="U13" s="65"/>
      <c r="V13" s="65"/>
      <c r="W13" s="65"/>
      <c r="X13" s="65"/>
      <c r="Y13" s="65"/>
      <c r="Z13" s="65"/>
    </row>
    <row r="14" s="48" customFormat="1" ht="45" customHeight="1" spans="1:26">
      <c r="A14" s="55">
        <v>11</v>
      </c>
      <c r="B14" s="55" t="s">
        <v>262</v>
      </c>
      <c r="C14" s="35" t="s">
        <v>90</v>
      </c>
      <c r="D14" s="35" t="s">
        <v>162</v>
      </c>
      <c r="E14" s="35" t="s">
        <v>148</v>
      </c>
      <c r="F14" s="35" t="s">
        <v>16</v>
      </c>
      <c r="G14" s="35" t="s">
        <v>263</v>
      </c>
      <c r="H14" s="58" t="s">
        <v>264</v>
      </c>
      <c r="I14" s="55">
        <v>300</v>
      </c>
      <c r="J14" s="55">
        <v>30</v>
      </c>
      <c r="K14" s="55">
        <v>270</v>
      </c>
      <c r="L14" s="55" t="s">
        <v>59</v>
      </c>
      <c r="M14" s="152" t="s">
        <v>60</v>
      </c>
      <c r="N14" s="152" t="s">
        <v>61</v>
      </c>
      <c r="O14" s="152" t="s">
        <v>60</v>
      </c>
      <c r="P14" s="152" t="s">
        <v>60</v>
      </c>
      <c r="Q14" s="152" t="s">
        <v>60</v>
      </c>
      <c r="R14" s="35" t="s">
        <v>150</v>
      </c>
      <c r="S14" s="55" t="s">
        <v>265</v>
      </c>
      <c r="T14" s="55">
        <v>1700</v>
      </c>
      <c r="U14" s="55">
        <v>1700</v>
      </c>
      <c r="V14" s="55" t="s">
        <v>266</v>
      </c>
      <c r="W14" s="55" t="s">
        <v>267</v>
      </c>
      <c r="X14" s="55">
        <v>13797773477</v>
      </c>
      <c r="Y14" s="55" t="s">
        <v>61</v>
      </c>
      <c r="Z14" s="55"/>
    </row>
    <row r="15" ht="28" customHeight="1" spans="1:26">
      <c r="A15" s="56" t="s">
        <v>268</v>
      </c>
      <c r="B15" s="57"/>
      <c r="C15" s="57"/>
      <c r="D15" s="57"/>
      <c r="E15" s="57"/>
      <c r="F15" s="57"/>
      <c r="G15" s="57"/>
      <c r="H15" s="64"/>
      <c r="I15" s="150">
        <f>SUM(I14:I14)</f>
        <v>300</v>
      </c>
      <c r="J15" s="150">
        <f>SUM(J14:J14)</f>
        <v>30</v>
      </c>
      <c r="K15" s="150">
        <f>SUM(K14:K14)</f>
        <v>270</v>
      </c>
      <c r="L15" s="65"/>
      <c r="M15" s="65"/>
      <c r="N15" s="65"/>
      <c r="O15" s="65"/>
      <c r="P15" s="65"/>
      <c r="Q15" s="65"/>
      <c r="R15" s="65"/>
      <c r="S15" s="65"/>
      <c r="T15" s="65"/>
      <c r="U15" s="65"/>
      <c r="V15" s="65"/>
      <c r="W15" s="65"/>
      <c r="X15" s="65"/>
      <c r="Y15" s="65"/>
      <c r="Z15" s="65"/>
    </row>
    <row r="16" s="49" customFormat="1" ht="43" customHeight="1" spans="1:26">
      <c r="A16" s="55">
        <v>12</v>
      </c>
      <c r="B16" s="55" t="s">
        <v>269</v>
      </c>
      <c r="C16" s="55" t="s">
        <v>51</v>
      </c>
      <c r="D16" s="55" t="s">
        <v>52</v>
      </c>
      <c r="E16" s="55" t="s">
        <v>250</v>
      </c>
      <c r="F16" s="55" t="s">
        <v>17</v>
      </c>
      <c r="G16" s="55" t="s">
        <v>270</v>
      </c>
      <c r="H16" s="55" t="s">
        <v>271</v>
      </c>
      <c r="I16" s="55">
        <v>50</v>
      </c>
      <c r="J16" s="55">
        <v>10</v>
      </c>
      <c r="K16" s="55">
        <v>40</v>
      </c>
      <c r="L16" s="55" t="s">
        <v>59</v>
      </c>
      <c r="M16" s="55" t="s">
        <v>60</v>
      </c>
      <c r="N16" s="55" t="s">
        <v>61</v>
      </c>
      <c r="O16" s="55" t="s">
        <v>60</v>
      </c>
      <c r="P16" s="55" t="s">
        <v>60</v>
      </c>
      <c r="Q16" s="55" t="s">
        <v>60</v>
      </c>
      <c r="R16" s="35" t="s">
        <v>143</v>
      </c>
      <c r="S16" s="35" t="s">
        <v>272</v>
      </c>
      <c r="T16" s="35">
        <v>3000</v>
      </c>
      <c r="U16" s="35">
        <v>3000</v>
      </c>
      <c r="V16" s="35" t="s">
        <v>270</v>
      </c>
      <c r="W16" s="35" t="s">
        <v>273</v>
      </c>
      <c r="X16" s="35">
        <v>15871175693</v>
      </c>
      <c r="Y16" s="35" t="s">
        <v>61</v>
      </c>
      <c r="Z16" s="55"/>
    </row>
    <row r="17" s="49" customFormat="1" ht="43" customHeight="1" spans="1:26">
      <c r="A17" s="55">
        <v>13</v>
      </c>
      <c r="B17" s="55" t="s">
        <v>274</v>
      </c>
      <c r="C17" s="55" t="s">
        <v>51</v>
      </c>
      <c r="D17" s="55" t="s">
        <v>52</v>
      </c>
      <c r="E17" s="55" t="s">
        <v>250</v>
      </c>
      <c r="F17" s="55" t="s">
        <v>17</v>
      </c>
      <c r="G17" s="55" t="s">
        <v>275</v>
      </c>
      <c r="H17" s="55" t="s">
        <v>276</v>
      </c>
      <c r="I17" s="55">
        <v>20</v>
      </c>
      <c r="J17" s="55">
        <v>10</v>
      </c>
      <c r="K17" s="55">
        <v>10</v>
      </c>
      <c r="L17" s="55" t="s">
        <v>59</v>
      </c>
      <c r="M17" s="55" t="s">
        <v>60</v>
      </c>
      <c r="N17" s="55" t="s">
        <v>61</v>
      </c>
      <c r="O17" s="55" t="s">
        <v>60</v>
      </c>
      <c r="P17" s="55" t="s">
        <v>61</v>
      </c>
      <c r="Q17" s="55" t="s">
        <v>61</v>
      </c>
      <c r="R17" s="35" t="s">
        <v>62</v>
      </c>
      <c r="S17" s="55" t="s">
        <v>86</v>
      </c>
      <c r="T17" s="55">
        <v>800</v>
      </c>
      <c r="U17" s="55">
        <v>600</v>
      </c>
      <c r="V17" s="55" t="s">
        <v>275</v>
      </c>
      <c r="W17" s="55" t="s">
        <v>277</v>
      </c>
      <c r="X17" s="55">
        <v>13329933360</v>
      </c>
      <c r="Y17" s="55" t="s">
        <v>61</v>
      </c>
      <c r="Z17" s="163"/>
    </row>
    <row r="18" ht="28" customHeight="1" spans="1:26">
      <c r="A18" s="145" t="s">
        <v>278</v>
      </c>
      <c r="B18" s="146"/>
      <c r="C18" s="146"/>
      <c r="D18" s="146"/>
      <c r="E18" s="146"/>
      <c r="F18" s="146"/>
      <c r="G18" s="146"/>
      <c r="H18" s="147"/>
      <c r="I18" s="153">
        <f t="shared" ref="I18:K18" si="0">SUM(I16:I17)</f>
        <v>70</v>
      </c>
      <c r="J18" s="153">
        <f t="shared" si="0"/>
        <v>20</v>
      </c>
      <c r="K18" s="153">
        <f t="shared" si="0"/>
        <v>50</v>
      </c>
      <c r="L18" s="154"/>
      <c r="M18" s="154"/>
      <c r="N18" s="154"/>
      <c r="O18" s="154"/>
      <c r="P18" s="154"/>
      <c r="Q18" s="154"/>
      <c r="R18" s="154"/>
      <c r="S18" s="154"/>
      <c r="T18" s="154"/>
      <c r="U18" s="154"/>
      <c r="V18" s="154"/>
      <c r="W18" s="154"/>
      <c r="X18" s="154"/>
      <c r="Y18" s="154"/>
      <c r="Z18" s="154"/>
    </row>
    <row r="19" ht="47" customHeight="1" spans="1:26">
      <c r="A19" s="55">
        <v>14</v>
      </c>
      <c r="B19" s="54" t="s">
        <v>279</v>
      </c>
      <c r="C19" s="58" t="s">
        <v>147</v>
      </c>
      <c r="D19" s="58" t="s">
        <v>280</v>
      </c>
      <c r="E19" s="58" t="s">
        <v>281</v>
      </c>
      <c r="F19" s="54" t="s">
        <v>282</v>
      </c>
      <c r="G19" s="54" t="s">
        <v>13</v>
      </c>
      <c r="H19" s="54" t="s">
        <v>283</v>
      </c>
      <c r="I19" s="35">
        <v>13.6</v>
      </c>
      <c r="J19" s="35">
        <v>13.6</v>
      </c>
      <c r="K19" s="35">
        <f>I19-J19</f>
        <v>0</v>
      </c>
      <c r="L19" s="35" t="s">
        <v>59</v>
      </c>
      <c r="M19" s="35" t="s">
        <v>60</v>
      </c>
      <c r="N19" s="35" t="s">
        <v>61</v>
      </c>
      <c r="O19" s="35" t="s">
        <v>60</v>
      </c>
      <c r="P19" s="35" t="s">
        <v>60</v>
      </c>
      <c r="Q19" s="35" t="s">
        <v>60</v>
      </c>
      <c r="R19" s="35" t="s">
        <v>281</v>
      </c>
      <c r="S19" s="35" t="s">
        <v>284</v>
      </c>
      <c r="T19" s="157">
        <v>18650</v>
      </c>
      <c r="U19" s="157">
        <v>18650</v>
      </c>
      <c r="V19" s="35" t="s">
        <v>13</v>
      </c>
      <c r="W19" s="35" t="s">
        <v>239</v>
      </c>
      <c r="X19" s="35">
        <v>15907239225</v>
      </c>
      <c r="Y19" s="35" t="s">
        <v>61</v>
      </c>
      <c r="Z19" s="164"/>
    </row>
    <row r="20" ht="47" customHeight="1" spans="1:26">
      <c r="A20" s="55">
        <v>15</v>
      </c>
      <c r="B20" s="54" t="s">
        <v>285</v>
      </c>
      <c r="C20" s="58" t="s">
        <v>147</v>
      </c>
      <c r="D20" s="58" t="s">
        <v>280</v>
      </c>
      <c r="E20" s="58" t="s">
        <v>281</v>
      </c>
      <c r="F20" s="54" t="s">
        <v>282</v>
      </c>
      <c r="G20" s="54" t="s">
        <v>14</v>
      </c>
      <c r="H20" s="54" t="s">
        <v>286</v>
      </c>
      <c r="I20" s="67">
        <v>11.2</v>
      </c>
      <c r="J20" s="67">
        <v>11.2</v>
      </c>
      <c r="K20" s="67">
        <v>0</v>
      </c>
      <c r="L20" s="58">
        <v>2024</v>
      </c>
      <c r="M20" s="68" t="s">
        <v>60</v>
      </c>
      <c r="N20" s="68" t="s">
        <v>61</v>
      </c>
      <c r="O20" s="68" t="s">
        <v>60</v>
      </c>
      <c r="P20" s="68" t="s">
        <v>60</v>
      </c>
      <c r="Q20" s="68" t="s">
        <v>60</v>
      </c>
      <c r="R20" s="68" t="s">
        <v>281</v>
      </c>
      <c r="S20" s="58" t="s">
        <v>287</v>
      </c>
      <c r="T20" s="58">
        <v>5000</v>
      </c>
      <c r="U20" s="58">
        <v>2</v>
      </c>
      <c r="V20" s="58" t="s">
        <v>14</v>
      </c>
      <c r="W20" s="58" t="s">
        <v>288</v>
      </c>
      <c r="X20" s="58">
        <v>18107148393</v>
      </c>
      <c r="Y20" s="58" t="s">
        <v>61</v>
      </c>
      <c r="Z20" s="165"/>
    </row>
    <row r="21" ht="47" customHeight="1" spans="1:26">
      <c r="A21" s="55">
        <v>16</v>
      </c>
      <c r="B21" s="58" t="s">
        <v>289</v>
      </c>
      <c r="C21" s="58" t="s">
        <v>147</v>
      </c>
      <c r="D21" s="58" t="s">
        <v>280</v>
      </c>
      <c r="E21" s="58" t="s">
        <v>281</v>
      </c>
      <c r="F21" s="35" t="s">
        <v>282</v>
      </c>
      <c r="G21" s="35" t="s">
        <v>16</v>
      </c>
      <c r="H21" s="58" t="s">
        <v>290</v>
      </c>
      <c r="I21" s="58">
        <v>4.8</v>
      </c>
      <c r="J21" s="58">
        <v>2.2</v>
      </c>
      <c r="K21" s="58">
        <v>0</v>
      </c>
      <c r="L21" s="58" t="s">
        <v>59</v>
      </c>
      <c r="M21" s="58" t="s">
        <v>60</v>
      </c>
      <c r="N21" s="58" t="s">
        <v>61</v>
      </c>
      <c r="O21" s="58" t="s">
        <v>60</v>
      </c>
      <c r="P21" s="58" t="s">
        <v>60</v>
      </c>
      <c r="Q21" s="58" t="s">
        <v>60</v>
      </c>
      <c r="R21" s="58" t="s">
        <v>281</v>
      </c>
      <c r="S21" s="58" t="s">
        <v>291</v>
      </c>
      <c r="T21" s="58">
        <v>15000</v>
      </c>
      <c r="U21" s="58">
        <v>15000</v>
      </c>
      <c r="V21" s="58" t="s">
        <v>292</v>
      </c>
      <c r="W21" s="58" t="s">
        <v>293</v>
      </c>
      <c r="X21" s="58">
        <v>18872779060</v>
      </c>
      <c r="Y21" s="58" t="s">
        <v>61</v>
      </c>
      <c r="Z21" s="165"/>
    </row>
    <row r="22" ht="47" customHeight="1" spans="1:26">
      <c r="A22" s="55">
        <v>17</v>
      </c>
      <c r="B22" s="35" t="s">
        <v>294</v>
      </c>
      <c r="C22" s="58" t="s">
        <v>147</v>
      </c>
      <c r="D22" s="58" t="s">
        <v>280</v>
      </c>
      <c r="E22" s="58" t="s">
        <v>281</v>
      </c>
      <c r="F22" s="35" t="s">
        <v>282</v>
      </c>
      <c r="G22" s="35" t="s">
        <v>15</v>
      </c>
      <c r="H22" s="35" t="s">
        <v>295</v>
      </c>
      <c r="I22" s="68">
        <v>7.2</v>
      </c>
      <c r="J22" s="68">
        <v>4.5</v>
      </c>
      <c r="K22" s="68">
        <v>0</v>
      </c>
      <c r="L22" s="68">
        <v>2024</v>
      </c>
      <c r="M22" s="68" t="s">
        <v>60</v>
      </c>
      <c r="N22" s="68" t="s">
        <v>61</v>
      </c>
      <c r="O22" s="68" t="s">
        <v>60</v>
      </c>
      <c r="P22" s="68" t="s">
        <v>60</v>
      </c>
      <c r="Q22" s="68" t="s">
        <v>60</v>
      </c>
      <c r="R22" s="68" t="s">
        <v>281</v>
      </c>
      <c r="S22" s="68" t="s">
        <v>284</v>
      </c>
      <c r="T22" s="35">
        <v>11630</v>
      </c>
      <c r="U22" s="35">
        <v>11630</v>
      </c>
      <c r="V22" s="35" t="s">
        <v>15</v>
      </c>
      <c r="W22" s="35" t="s">
        <v>114</v>
      </c>
      <c r="X22" s="35">
        <v>13349829293</v>
      </c>
      <c r="Y22" s="35" t="s">
        <v>61</v>
      </c>
      <c r="Z22" s="164"/>
    </row>
    <row r="23" ht="47" customHeight="1" spans="1:26">
      <c r="A23" s="55">
        <v>18</v>
      </c>
      <c r="B23" s="58" t="s">
        <v>296</v>
      </c>
      <c r="C23" s="58" t="s">
        <v>147</v>
      </c>
      <c r="D23" s="58" t="s">
        <v>280</v>
      </c>
      <c r="E23" s="58" t="s">
        <v>281</v>
      </c>
      <c r="F23" s="58" t="s">
        <v>282</v>
      </c>
      <c r="G23" s="58" t="s">
        <v>17</v>
      </c>
      <c r="H23" s="58" t="s">
        <v>297</v>
      </c>
      <c r="I23" s="58">
        <v>2.4</v>
      </c>
      <c r="J23" s="58">
        <v>2.1</v>
      </c>
      <c r="K23" s="58">
        <v>0</v>
      </c>
      <c r="L23" s="58" t="s">
        <v>59</v>
      </c>
      <c r="M23" s="58" t="s">
        <v>60</v>
      </c>
      <c r="N23" s="58" t="s">
        <v>61</v>
      </c>
      <c r="O23" s="58" t="s">
        <v>60</v>
      </c>
      <c r="P23" s="58" t="s">
        <v>61</v>
      </c>
      <c r="Q23" s="58" t="s">
        <v>60</v>
      </c>
      <c r="R23" s="58" t="s">
        <v>281</v>
      </c>
      <c r="S23" s="58" t="s">
        <v>298</v>
      </c>
      <c r="T23" s="58">
        <v>4800</v>
      </c>
      <c r="U23" s="58">
        <v>3080</v>
      </c>
      <c r="V23" s="58" t="s">
        <v>17</v>
      </c>
      <c r="W23" s="58" t="s">
        <v>299</v>
      </c>
      <c r="X23" s="171" t="s">
        <v>300</v>
      </c>
      <c r="Y23" s="58" t="s">
        <v>61</v>
      </c>
      <c r="Z23" s="166"/>
    </row>
    <row r="24" ht="28" customHeight="1" spans="1:26">
      <c r="A24" s="55" t="s">
        <v>301</v>
      </c>
      <c r="B24" s="55"/>
      <c r="C24" s="55"/>
      <c r="D24" s="55"/>
      <c r="E24" s="55"/>
      <c r="F24" s="55"/>
      <c r="G24" s="55"/>
      <c r="H24" s="55"/>
      <c r="I24" s="155">
        <f>SUM(I19:I23)</f>
        <v>39.2</v>
      </c>
      <c r="J24" s="155">
        <f>SUM(J19:J23)</f>
        <v>33.6</v>
      </c>
      <c r="K24" s="155">
        <f>SUM(K19:K23)</f>
        <v>0</v>
      </c>
      <c r="L24" s="58"/>
      <c r="M24" s="58"/>
      <c r="N24" s="58"/>
      <c r="O24" s="58"/>
      <c r="P24" s="58"/>
      <c r="Q24" s="58"/>
      <c r="R24" s="58"/>
      <c r="S24" s="58"/>
      <c r="T24" s="58"/>
      <c r="U24" s="58"/>
      <c r="V24" s="58"/>
      <c r="W24" s="58"/>
      <c r="X24" s="171"/>
      <c r="Y24" s="58"/>
      <c r="Z24" s="166"/>
    </row>
    <row r="25" ht="27" customHeight="1" spans="1:26">
      <c r="A25" s="145" t="s">
        <v>132</v>
      </c>
      <c r="B25" s="146"/>
      <c r="C25" s="146"/>
      <c r="D25" s="146"/>
      <c r="E25" s="146"/>
      <c r="F25" s="146"/>
      <c r="G25" s="146"/>
      <c r="H25" s="147"/>
      <c r="I25" s="153">
        <f>I24+I18+I15+I13+I8</f>
        <v>1482.2</v>
      </c>
      <c r="J25" s="153">
        <f>J24+J18+J15+J13+J8</f>
        <v>190</v>
      </c>
      <c r="K25" s="153">
        <f>K24+K18+K15+K13+K8</f>
        <v>1276.6</v>
      </c>
      <c r="L25" s="154"/>
      <c r="M25" s="154"/>
      <c r="N25" s="154"/>
      <c r="O25" s="154"/>
      <c r="P25" s="154"/>
      <c r="Q25" s="154"/>
      <c r="R25" s="154"/>
      <c r="S25" s="154"/>
      <c r="T25" s="154"/>
      <c r="U25" s="154"/>
      <c r="V25" s="154"/>
      <c r="W25" s="154"/>
      <c r="X25" s="154"/>
      <c r="Y25" s="154"/>
      <c r="Z25" s="154"/>
    </row>
  </sheetData>
  <autoFilter xmlns:etc="http://www.wps.cn/officeDocument/2017/etCustomData" ref="A3:Z25" etc:filterBottomFollowUsedRange="0">
    <extLst/>
  </autoFilter>
  <mergeCells count="30">
    <mergeCell ref="A1:Z1"/>
    <mergeCell ref="F2:G2"/>
    <mergeCell ref="J2:K2"/>
    <mergeCell ref="M2:N2"/>
    <mergeCell ref="A8:H8"/>
    <mergeCell ref="A13:H13"/>
    <mergeCell ref="A15:H15"/>
    <mergeCell ref="A18:H18"/>
    <mergeCell ref="A24:H24"/>
    <mergeCell ref="A25:H25"/>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 ref="Z2:Z3"/>
  </mergeCells>
  <printOptions horizontalCentered="1"/>
  <pageMargins left="0.393055555555556" right="0.393055555555556" top="0.393055555555556" bottom="0.393055555555556" header="0.5" footer="0.5"/>
  <pageSetup paperSize="8" scale="4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8"/>
  <sheetViews>
    <sheetView topLeftCell="A14" workbookViewId="0">
      <selection activeCell="C21" sqref="C21"/>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7.375" customWidth="1"/>
    <col min="7" max="7" width="7.875" customWidth="1"/>
    <col min="8" max="8" width="49.325" style="52" customWidth="1"/>
    <col min="9" max="9" width="9.81666666666667" customWidth="1"/>
    <col min="10" max="10" width="8.625" customWidth="1"/>
    <col min="11" max="11" width="6.625" customWidth="1"/>
    <col min="12" max="12" width="7.375" customWidth="1"/>
    <col min="13" max="13" width="10.5" customWidth="1"/>
    <col min="14" max="17" width="9" customWidth="1"/>
    <col min="18" max="18" width="10.875" customWidth="1"/>
    <col min="19" max="19" width="27.9583333333333" customWidth="1"/>
    <col min="20" max="21" width="9" customWidth="1"/>
    <col min="22" max="22" width="7.5" customWidth="1"/>
    <col min="23" max="23" width="7.375" customWidth="1"/>
    <col min="24" max="24" width="8.8" customWidth="1"/>
    <col min="25" max="25" width="7.24166666666667" customWidth="1"/>
  </cols>
  <sheetData>
    <row r="1" ht="40" customHeight="1" spans="1:25">
      <c r="A1" s="53" t="s">
        <v>223</v>
      </c>
      <c r="B1" s="53"/>
      <c r="C1" s="53"/>
      <c r="D1" s="53"/>
      <c r="E1" s="53"/>
      <c r="F1" s="53"/>
      <c r="G1" s="53"/>
      <c r="H1" s="53"/>
      <c r="I1" s="53"/>
      <c r="J1" s="53"/>
      <c r="K1" s="53"/>
      <c r="L1" s="53"/>
      <c r="M1" s="53"/>
      <c r="N1" s="53"/>
      <c r="O1" s="53"/>
      <c r="P1" s="53"/>
      <c r="Q1" s="53"/>
      <c r="R1" s="53"/>
      <c r="S1" s="53"/>
      <c r="T1" s="53"/>
      <c r="U1" s="53"/>
      <c r="V1" s="53"/>
      <c r="W1" s="53"/>
      <c r="X1" s="53"/>
      <c r="Y1" s="53"/>
    </row>
    <row r="2" ht="34" customHeight="1" spans="1:25">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43</v>
      </c>
      <c r="Y2" s="71" t="s">
        <v>6</v>
      </c>
    </row>
    <row r="3" ht="35" customHeight="1" spans="1:25">
      <c r="A3" s="34"/>
      <c r="B3" s="34"/>
      <c r="C3" s="34"/>
      <c r="D3" s="34"/>
      <c r="E3" s="34"/>
      <c r="F3" s="34" t="s">
        <v>44</v>
      </c>
      <c r="G3" s="34" t="s">
        <v>45</v>
      </c>
      <c r="H3" s="34"/>
      <c r="I3" s="34"/>
      <c r="J3" s="62" t="s">
        <v>46</v>
      </c>
      <c r="K3" s="34" t="s">
        <v>47</v>
      </c>
      <c r="L3" s="34"/>
      <c r="M3" s="34" t="s">
        <v>48</v>
      </c>
      <c r="N3" s="34" t="s">
        <v>49</v>
      </c>
      <c r="O3" s="34"/>
      <c r="P3" s="34"/>
      <c r="Q3" s="34"/>
      <c r="R3" s="34"/>
      <c r="S3" s="34"/>
      <c r="T3" s="34"/>
      <c r="U3" s="34"/>
      <c r="V3" s="34"/>
      <c r="W3" s="34"/>
      <c r="X3" s="34"/>
      <c r="Y3" s="72"/>
    </row>
    <row r="4" s="134" customFormat="1" ht="36" customHeight="1" spans="1:25">
      <c r="A4" s="35">
        <v>1</v>
      </c>
      <c r="B4" s="35" t="s">
        <v>135</v>
      </c>
      <c r="C4" s="37" t="s">
        <v>51</v>
      </c>
      <c r="D4" s="37" t="s">
        <v>52</v>
      </c>
      <c r="E4" s="37" t="s">
        <v>53</v>
      </c>
      <c r="F4" s="35" t="s">
        <v>13</v>
      </c>
      <c r="G4" s="35" t="s">
        <v>136</v>
      </c>
      <c r="H4" s="37" t="s">
        <v>302</v>
      </c>
      <c r="I4" s="35">
        <v>30</v>
      </c>
      <c r="J4" s="35">
        <v>20</v>
      </c>
      <c r="K4" s="35">
        <f>I4-J4</f>
        <v>10</v>
      </c>
      <c r="L4" s="35" t="s">
        <v>59</v>
      </c>
      <c r="M4" s="35" t="s">
        <v>60</v>
      </c>
      <c r="N4" s="35" t="s">
        <v>61</v>
      </c>
      <c r="O4" s="35" t="s">
        <v>60</v>
      </c>
      <c r="P4" s="35" t="s">
        <v>61</v>
      </c>
      <c r="Q4" s="35" t="s">
        <v>61</v>
      </c>
      <c r="R4" s="35" t="s">
        <v>62</v>
      </c>
      <c r="S4" s="35" t="s">
        <v>138</v>
      </c>
      <c r="T4" s="35">
        <v>996</v>
      </c>
      <c r="U4" s="35">
        <v>87</v>
      </c>
      <c r="V4" s="35" t="s">
        <v>136</v>
      </c>
      <c r="W4" s="35" t="s">
        <v>139</v>
      </c>
      <c r="X4" s="35" t="s">
        <v>61</v>
      </c>
      <c r="Y4" s="35"/>
    </row>
    <row r="5" s="134" customFormat="1" ht="32" customHeight="1" spans="1:25">
      <c r="A5" s="35">
        <v>2</v>
      </c>
      <c r="B5" s="37" t="s">
        <v>140</v>
      </c>
      <c r="C5" s="37" t="s">
        <v>51</v>
      </c>
      <c r="D5" s="37" t="s">
        <v>52</v>
      </c>
      <c r="E5" s="37" t="s">
        <v>53</v>
      </c>
      <c r="F5" s="35" t="s">
        <v>13</v>
      </c>
      <c r="G5" s="35" t="s">
        <v>141</v>
      </c>
      <c r="H5" s="54" t="s">
        <v>142</v>
      </c>
      <c r="I5" s="35">
        <v>8</v>
      </c>
      <c r="J5" s="37">
        <v>5</v>
      </c>
      <c r="K5" s="35">
        <v>3</v>
      </c>
      <c r="L5" s="35" t="s">
        <v>59</v>
      </c>
      <c r="M5" s="35" t="s">
        <v>60</v>
      </c>
      <c r="N5" s="35" t="s">
        <v>61</v>
      </c>
      <c r="O5" s="35" t="s">
        <v>61</v>
      </c>
      <c r="P5" s="35" t="s">
        <v>61</v>
      </c>
      <c r="Q5" s="37" t="s">
        <v>61</v>
      </c>
      <c r="R5" s="37" t="s">
        <v>143</v>
      </c>
      <c r="S5" s="37" t="s">
        <v>144</v>
      </c>
      <c r="T5" s="35">
        <v>805</v>
      </c>
      <c r="U5" s="35">
        <v>186</v>
      </c>
      <c r="V5" s="35" t="s">
        <v>141</v>
      </c>
      <c r="W5" s="35" t="s">
        <v>145</v>
      </c>
      <c r="X5" s="35" t="s">
        <v>61</v>
      </c>
      <c r="Y5" s="35"/>
    </row>
    <row r="6" s="134" customFormat="1" ht="41" customHeight="1" spans="1:25">
      <c r="A6" s="35">
        <v>3</v>
      </c>
      <c r="B6" s="37" t="s">
        <v>146</v>
      </c>
      <c r="C6" s="35" t="s">
        <v>147</v>
      </c>
      <c r="D6" s="37" t="s">
        <v>52</v>
      </c>
      <c r="E6" s="35" t="s">
        <v>148</v>
      </c>
      <c r="F6" s="35" t="s">
        <v>13</v>
      </c>
      <c r="G6" s="35" t="s">
        <v>141</v>
      </c>
      <c r="H6" s="37" t="s">
        <v>149</v>
      </c>
      <c r="I6" s="35">
        <v>23</v>
      </c>
      <c r="J6" s="37">
        <v>15</v>
      </c>
      <c r="K6" s="35">
        <v>8</v>
      </c>
      <c r="L6" s="35" t="s">
        <v>59</v>
      </c>
      <c r="M6" s="35" t="s">
        <v>60</v>
      </c>
      <c r="N6" s="35" t="s">
        <v>61</v>
      </c>
      <c r="O6" s="35" t="s">
        <v>61</v>
      </c>
      <c r="P6" s="35" t="s">
        <v>60</v>
      </c>
      <c r="Q6" s="35" t="s">
        <v>60</v>
      </c>
      <c r="R6" s="35" t="s">
        <v>150</v>
      </c>
      <c r="S6" s="35" t="s">
        <v>151</v>
      </c>
      <c r="T6" s="35">
        <v>805</v>
      </c>
      <c r="U6" s="35">
        <v>186</v>
      </c>
      <c r="V6" s="35" t="s">
        <v>141</v>
      </c>
      <c r="W6" s="35" t="s">
        <v>145</v>
      </c>
      <c r="X6" s="35" t="s">
        <v>61</v>
      </c>
      <c r="Y6" s="35"/>
    </row>
    <row r="7" s="134" customFormat="1" ht="36" customHeight="1" spans="1:25">
      <c r="A7" s="35">
        <v>4</v>
      </c>
      <c r="B7" s="35" t="s">
        <v>152</v>
      </c>
      <c r="C7" s="37" t="s">
        <v>147</v>
      </c>
      <c r="D7" s="37" t="s">
        <v>91</v>
      </c>
      <c r="E7" s="37" t="s">
        <v>153</v>
      </c>
      <c r="F7" s="35" t="s">
        <v>13</v>
      </c>
      <c r="G7" s="35" t="s">
        <v>154</v>
      </c>
      <c r="H7" s="37" t="s">
        <v>155</v>
      </c>
      <c r="I7" s="35">
        <v>8</v>
      </c>
      <c r="J7" s="35">
        <v>2</v>
      </c>
      <c r="K7" s="35">
        <v>6</v>
      </c>
      <c r="L7" s="35" t="s">
        <v>59</v>
      </c>
      <c r="M7" s="35" t="s">
        <v>60</v>
      </c>
      <c r="N7" s="35" t="s">
        <v>61</v>
      </c>
      <c r="O7" s="35" t="s">
        <v>60</v>
      </c>
      <c r="P7" s="35" t="s">
        <v>60</v>
      </c>
      <c r="Q7" s="35" t="s">
        <v>60</v>
      </c>
      <c r="R7" s="35" t="s">
        <v>143</v>
      </c>
      <c r="S7" s="35" t="s">
        <v>156</v>
      </c>
      <c r="T7" s="35">
        <v>571</v>
      </c>
      <c r="U7" s="35">
        <v>212</v>
      </c>
      <c r="V7" s="35" t="s">
        <v>154</v>
      </c>
      <c r="W7" s="35" t="s">
        <v>157</v>
      </c>
      <c r="X7" s="35" t="s">
        <v>61</v>
      </c>
      <c r="Y7" s="35"/>
    </row>
    <row r="8" s="134" customFormat="1" ht="59" customHeight="1" spans="1:25">
      <c r="A8" s="35">
        <v>5</v>
      </c>
      <c r="B8" s="55" t="s">
        <v>158</v>
      </c>
      <c r="C8" s="37" t="s">
        <v>147</v>
      </c>
      <c r="D8" s="140" t="s">
        <v>91</v>
      </c>
      <c r="E8" s="62" t="s">
        <v>153</v>
      </c>
      <c r="F8" s="72" t="s">
        <v>13</v>
      </c>
      <c r="G8" s="34" t="s">
        <v>154</v>
      </c>
      <c r="H8" s="35" t="s">
        <v>159</v>
      </c>
      <c r="I8" s="35">
        <v>20</v>
      </c>
      <c r="J8" s="35">
        <v>18</v>
      </c>
      <c r="K8" s="35">
        <v>2</v>
      </c>
      <c r="L8" s="35" t="s">
        <v>59</v>
      </c>
      <c r="M8" s="35" t="s">
        <v>60</v>
      </c>
      <c r="N8" s="35" t="s">
        <v>61</v>
      </c>
      <c r="O8" s="35" t="s">
        <v>60</v>
      </c>
      <c r="P8" s="35" t="s">
        <v>60</v>
      </c>
      <c r="Q8" s="35" t="s">
        <v>60</v>
      </c>
      <c r="R8" s="35" t="s">
        <v>160</v>
      </c>
      <c r="S8" s="35" t="s">
        <v>156</v>
      </c>
      <c r="T8" s="35">
        <v>571</v>
      </c>
      <c r="U8" s="35">
        <v>212</v>
      </c>
      <c r="V8" s="35" t="s">
        <v>154</v>
      </c>
      <c r="W8" s="35" t="s">
        <v>157</v>
      </c>
      <c r="X8" s="35" t="s">
        <v>61</v>
      </c>
      <c r="Y8" s="154"/>
    </row>
    <row r="9" s="134" customFormat="1" ht="42" customHeight="1" spans="1:25">
      <c r="A9" s="35">
        <v>6</v>
      </c>
      <c r="B9" s="35" t="s">
        <v>161</v>
      </c>
      <c r="C9" s="35" t="s">
        <v>147</v>
      </c>
      <c r="D9" s="35" t="s">
        <v>162</v>
      </c>
      <c r="E9" s="35" t="s">
        <v>148</v>
      </c>
      <c r="F9" s="35" t="s">
        <v>13</v>
      </c>
      <c r="G9" s="35" t="s">
        <v>163</v>
      </c>
      <c r="H9" s="37" t="s">
        <v>164</v>
      </c>
      <c r="I9" s="35">
        <v>22</v>
      </c>
      <c r="J9" s="35">
        <v>20</v>
      </c>
      <c r="K9" s="35">
        <f t="shared" ref="K9:K13" si="0">I9-J9</f>
        <v>2</v>
      </c>
      <c r="L9" s="35" t="s">
        <v>59</v>
      </c>
      <c r="M9" s="35" t="s">
        <v>60</v>
      </c>
      <c r="N9" s="35" t="s">
        <v>61</v>
      </c>
      <c r="O9" s="35" t="s">
        <v>61</v>
      </c>
      <c r="P9" s="35" t="s">
        <v>60</v>
      </c>
      <c r="Q9" s="35" t="s">
        <v>60</v>
      </c>
      <c r="R9" s="35" t="s">
        <v>150</v>
      </c>
      <c r="S9" s="35" t="s">
        <v>151</v>
      </c>
      <c r="T9" s="35">
        <v>920</v>
      </c>
      <c r="U9" s="35">
        <v>920</v>
      </c>
      <c r="V9" s="35" t="s">
        <v>163</v>
      </c>
      <c r="W9" s="35" t="s">
        <v>165</v>
      </c>
      <c r="X9" s="35" t="s">
        <v>61</v>
      </c>
      <c r="Y9" s="35"/>
    </row>
    <row r="10" s="134" customFormat="1" ht="39" customHeight="1" spans="1:25">
      <c r="A10" s="35">
        <v>7</v>
      </c>
      <c r="B10" s="35" t="s">
        <v>166</v>
      </c>
      <c r="C10" s="35" t="s">
        <v>147</v>
      </c>
      <c r="D10" s="35" t="s">
        <v>162</v>
      </c>
      <c r="E10" s="35" t="s">
        <v>148</v>
      </c>
      <c r="F10" s="35" t="s">
        <v>13</v>
      </c>
      <c r="G10" s="35" t="s">
        <v>167</v>
      </c>
      <c r="H10" s="37" t="s">
        <v>168</v>
      </c>
      <c r="I10" s="35">
        <v>22</v>
      </c>
      <c r="J10" s="35">
        <v>20</v>
      </c>
      <c r="K10" s="35">
        <f t="shared" si="0"/>
        <v>2</v>
      </c>
      <c r="L10" s="35" t="s">
        <v>59</v>
      </c>
      <c r="M10" s="35" t="s">
        <v>60</v>
      </c>
      <c r="N10" s="35" t="s">
        <v>61</v>
      </c>
      <c r="O10" s="35" t="s">
        <v>61</v>
      </c>
      <c r="P10" s="35" t="s">
        <v>60</v>
      </c>
      <c r="Q10" s="35" t="s">
        <v>60</v>
      </c>
      <c r="R10" s="35" t="s">
        <v>150</v>
      </c>
      <c r="S10" s="35" t="s">
        <v>151</v>
      </c>
      <c r="T10" s="35">
        <v>2216</v>
      </c>
      <c r="U10" s="35">
        <v>1216</v>
      </c>
      <c r="V10" s="35" t="s">
        <v>167</v>
      </c>
      <c r="W10" s="35" t="s">
        <v>169</v>
      </c>
      <c r="X10" s="35" t="s">
        <v>61</v>
      </c>
      <c r="Y10" s="35"/>
    </row>
    <row r="11" s="134" customFormat="1" ht="36" customHeight="1" spans="1:25">
      <c r="A11" s="35">
        <v>8</v>
      </c>
      <c r="B11" s="35" t="s">
        <v>170</v>
      </c>
      <c r="C11" s="35" t="s">
        <v>147</v>
      </c>
      <c r="D11" s="35" t="s">
        <v>162</v>
      </c>
      <c r="E11" s="35" t="s">
        <v>148</v>
      </c>
      <c r="F11" s="35" t="s">
        <v>13</v>
      </c>
      <c r="G11" s="35" t="s">
        <v>82</v>
      </c>
      <c r="H11" s="37" t="s">
        <v>171</v>
      </c>
      <c r="I11" s="35">
        <v>25</v>
      </c>
      <c r="J11" s="35">
        <v>20</v>
      </c>
      <c r="K11" s="35">
        <f t="shared" si="0"/>
        <v>5</v>
      </c>
      <c r="L11" s="35" t="s">
        <v>59</v>
      </c>
      <c r="M11" s="35" t="s">
        <v>60</v>
      </c>
      <c r="N11" s="35" t="s">
        <v>61</v>
      </c>
      <c r="O11" s="35" t="s">
        <v>60</v>
      </c>
      <c r="P11" s="35" t="s">
        <v>60</v>
      </c>
      <c r="Q11" s="35" t="s">
        <v>60</v>
      </c>
      <c r="R11" s="35" t="s">
        <v>150</v>
      </c>
      <c r="S11" s="35" t="s">
        <v>151</v>
      </c>
      <c r="T11" s="35">
        <v>562</v>
      </c>
      <c r="U11" s="35">
        <v>562</v>
      </c>
      <c r="V11" s="35" t="s">
        <v>82</v>
      </c>
      <c r="W11" s="35" t="s">
        <v>88</v>
      </c>
      <c r="X11" s="35" t="s">
        <v>61</v>
      </c>
      <c r="Y11" s="35"/>
    </row>
    <row r="12" s="134" customFormat="1" ht="38" customHeight="1" spans="1:25">
      <c r="A12" s="35">
        <v>9</v>
      </c>
      <c r="B12" s="35" t="s">
        <v>172</v>
      </c>
      <c r="C12" s="35" t="s">
        <v>147</v>
      </c>
      <c r="D12" s="35" t="s">
        <v>162</v>
      </c>
      <c r="E12" s="35" t="s">
        <v>148</v>
      </c>
      <c r="F12" s="35" t="s">
        <v>13</v>
      </c>
      <c r="G12" s="35" t="s">
        <v>173</v>
      </c>
      <c r="H12" s="37" t="s">
        <v>174</v>
      </c>
      <c r="I12" s="35">
        <v>22</v>
      </c>
      <c r="J12" s="35">
        <v>20</v>
      </c>
      <c r="K12" s="35">
        <f t="shared" si="0"/>
        <v>2</v>
      </c>
      <c r="L12" s="35" t="s">
        <v>59</v>
      </c>
      <c r="M12" s="35" t="s">
        <v>60</v>
      </c>
      <c r="N12" s="35" t="s">
        <v>61</v>
      </c>
      <c r="O12" s="35" t="s">
        <v>60</v>
      </c>
      <c r="P12" s="35" t="s">
        <v>60</v>
      </c>
      <c r="Q12" s="35" t="s">
        <v>60</v>
      </c>
      <c r="R12" s="35" t="s">
        <v>150</v>
      </c>
      <c r="S12" s="35" t="s">
        <v>151</v>
      </c>
      <c r="T12" s="35">
        <v>416</v>
      </c>
      <c r="U12" s="35">
        <v>416</v>
      </c>
      <c r="V12" s="35" t="s">
        <v>173</v>
      </c>
      <c r="W12" s="35" t="s">
        <v>175</v>
      </c>
      <c r="X12" s="35" t="s">
        <v>61</v>
      </c>
      <c r="Y12" s="35"/>
    </row>
    <row r="13" s="135" customFormat="1" ht="39" customHeight="1" spans="1:25">
      <c r="A13" s="37">
        <v>10</v>
      </c>
      <c r="B13" s="35" t="s">
        <v>176</v>
      </c>
      <c r="C13" s="35" t="s">
        <v>51</v>
      </c>
      <c r="D13" s="35" t="s">
        <v>52</v>
      </c>
      <c r="E13" s="35" t="s">
        <v>81</v>
      </c>
      <c r="F13" s="35" t="s">
        <v>13</v>
      </c>
      <c r="G13" s="35" t="s">
        <v>177</v>
      </c>
      <c r="H13" s="35" t="s">
        <v>178</v>
      </c>
      <c r="I13" s="35">
        <v>20</v>
      </c>
      <c r="J13" s="35">
        <v>20</v>
      </c>
      <c r="K13" s="35">
        <f t="shared" si="0"/>
        <v>0</v>
      </c>
      <c r="L13" s="35" t="s">
        <v>59</v>
      </c>
      <c r="M13" s="35" t="s">
        <v>60</v>
      </c>
      <c r="N13" s="35" t="s">
        <v>61</v>
      </c>
      <c r="O13" s="35" t="s">
        <v>61</v>
      </c>
      <c r="P13" s="35" t="s">
        <v>61</v>
      </c>
      <c r="Q13" s="35" t="s">
        <v>61</v>
      </c>
      <c r="R13" s="35" t="s">
        <v>62</v>
      </c>
      <c r="S13" s="35" t="s">
        <v>179</v>
      </c>
      <c r="T13" s="35">
        <v>325</v>
      </c>
      <c r="U13" s="35">
        <v>27</v>
      </c>
      <c r="V13" s="35" t="s">
        <v>177</v>
      </c>
      <c r="W13" s="35" t="s">
        <v>180</v>
      </c>
      <c r="X13" s="35" t="s">
        <v>61</v>
      </c>
      <c r="Y13" s="159"/>
    </row>
    <row r="14" s="134" customFormat="1" ht="28" customHeight="1" spans="1:25">
      <c r="A14" s="15" t="s">
        <v>303</v>
      </c>
      <c r="B14" s="141"/>
      <c r="C14" s="141"/>
      <c r="D14" s="141"/>
      <c r="E14" s="141"/>
      <c r="F14" s="141"/>
      <c r="G14" s="141"/>
      <c r="H14" s="92"/>
      <c r="I14" s="35">
        <f t="shared" ref="I14:K14" si="1">SUM(I4:I13)</f>
        <v>200</v>
      </c>
      <c r="J14" s="35">
        <f t="shared" si="1"/>
        <v>160</v>
      </c>
      <c r="K14" s="35">
        <f t="shared" si="1"/>
        <v>40</v>
      </c>
      <c r="L14" s="77"/>
      <c r="M14" s="77"/>
      <c r="N14" s="77"/>
      <c r="O14" s="77"/>
      <c r="P14" s="77"/>
      <c r="Q14" s="77"/>
      <c r="R14" s="77"/>
      <c r="S14" s="77"/>
      <c r="T14" s="77"/>
      <c r="U14" s="77"/>
      <c r="V14" s="77"/>
      <c r="W14" s="77"/>
      <c r="X14" s="77"/>
      <c r="Y14" s="77"/>
    </row>
    <row r="15" s="134" customFormat="1" ht="44" customHeight="1" spans="1:25">
      <c r="A15" s="35">
        <v>11</v>
      </c>
      <c r="B15" s="35" t="s">
        <v>182</v>
      </c>
      <c r="C15" s="35" t="s">
        <v>147</v>
      </c>
      <c r="D15" s="35" t="s">
        <v>91</v>
      </c>
      <c r="E15" s="35" t="s">
        <v>153</v>
      </c>
      <c r="F15" s="35" t="s">
        <v>14</v>
      </c>
      <c r="G15" s="35" t="s">
        <v>183</v>
      </c>
      <c r="H15" s="35" t="s">
        <v>184</v>
      </c>
      <c r="I15" s="35">
        <v>37</v>
      </c>
      <c r="J15" s="35">
        <v>20</v>
      </c>
      <c r="K15" s="35">
        <f t="shared" ref="K15:K18" si="2">I15-J15</f>
        <v>17</v>
      </c>
      <c r="L15" s="35" t="s">
        <v>59</v>
      </c>
      <c r="M15" s="35" t="s">
        <v>60</v>
      </c>
      <c r="N15" s="35" t="s">
        <v>61</v>
      </c>
      <c r="O15" s="35" t="s">
        <v>60</v>
      </c>
      <c r="P15" s="35" t="s">
        <v>60</v>
      </c>
      <c r="Q15" s="35" t="s">
        <v>60</v>
      </c>
      <c r="R15" s="35" t="s">
        <v>62</v>
      </c>
      <c r="S15" s="35" t="s">
        <v>185</v>
      </c>
      <c r="T15" s="35">
        <v>1000</v>
      </c>
      <c r="U15" s="35">
        <v>3</v>
      </c>
      <c r="V15" s="35" t="s">
        <v>186</v>
      </c>
      <c r="W15" s="35" t="s">
        <v>187</v>
      </c>
      <c r="X15" s="35" t="s">
        <v>61</v>
      </c>
      <c r="Y15" s="35"/>
    </row>
    <row r="16" s="134" customFormat="1" ht="43" customHeight="1" spans="1:25">
      <c r="A16" s="35">
        <v>12</v>
      </c>
      <c r="B16" s="35" t="s">
        <v>188</v>
      </c>
      <c r="C16" s="35" t="s">
        <v>147</v>
      </c>
      <c r="D16" s="35" t="s">
        <v>91</v>
      </c>
      <c r="E16" s="35" t="s">
        <v>153</v>
      </c>
      <c r="F16" s="35" t="s">
        <v>14</v>
      </c>
      <c r="G16" s="35" t="s">
        <v>189</v>
      </c>
      <c r="H16" s="35" t="s">
        <v>190</v>
      </c>
      <c r="I16" s="35">
        <v>30</v>
      </c>
      <c r="J16" s="35">
        <v>20</v>
      </c>
      <c r="K16" s="35">
        <v>10</v>
      </c>
      <c r="L16" s="35" t="s">
        <v>59</v>
      </c>
      <c r="M16" s="35" t="s">
        <v>60</v>
      </c>
      <c r="N16" s="35" t="s">
        <v>61</v>
      </c>
      <c r="O16" s="35" t="s">
        <v>60</v>
      </c>
      <c r="P16" s="35" t="s">
        <v>60</v>
      </c>
      <c r="Q16" s="35" t="s">
        <v>60</v>
      </c>
      <c r="R16" s="35" t="s">
        <v>62</v>
      </c>
      <c r="S16" s="35" t="s">
        <v>191</v>
      </c>
      <c r="T16" s="35">
        <v>1000</v>
      </c>
      <c r="U16" s="35">
        <v>2</v>
      </c>
      <c r="V16" s="35" t="s">
        <v>192</v>
      </c>
      <c r="W16" s="35" t="s">
        <v>193</v>
      </c>
      <c r="X16" s="35" t="s">
        <v>61</v>
      </c>
      <c r="Y16" s="35"/>
    </row>
    <row r="17" s="134" customFormat="1" ht="50" customHeight="1" spans="1:25">
      <c r="A17" s="35">
        <v>13</v>
      </c>
      <c r="B17" s="35" t="s">
        <v>194</v>
      </c>
      <c r="C17" s="35" t="s">
        <v>147</v>
      </c>
      <c r="D17" s="35" t="s">
        <v>91</v>
      </c>
      <c r="E17" s="35" t="s">
        <v>195</v>
      </c>
      <c r="F17" s="35" t="s">
        <v>14</v>
      </c>
      <c r="G17" s="35" t="s">
        <v>196</v>
      </c>
      <c r="H17" s="35" t="s">
        <v>197</v>
      </c>
      <c r="I17" s="35">
        <v>20</v>
      </c>
      <c r="J17" s="35">
        <v>20</v>
      </c>
      <c r="K17" s="35">
        <f t="shared" si="2"/>
        <v>0</v>
      </c>
      <c r="L17" s="35" t="s">
        <v>59</v>
      </c>
      <c r="M17" s="35" t="s">
        <v>60</v>
      </c>
      <c r="N17" s="35" t="s">
        <v>61</v>
      </c>
      <c r="O17" s="35" t="s">
        <v>61</v>
      </c>
      <c r="P17" s="35" t="s">
        <v>60</v>
      </c>
      <c r="Q17" s="35" t="s">
        <v>60</v>
      </c>
      <c r="R17" s="35" t="s">
        <v>62</v>
      </c>
      <c r="S17" s="35" t="s">
        <v>198</v>
      </c>
      <c r="T17" s="35">
        <v>200</v>
      </c>
      <c r="U17" s="35">
        <v>3</v>
      </c>
      <c r="V17" s="35" t="s">
        <v>199</v>
      </c>
      <c r="W17" s="37" t="s">
        <v>200</v>
      </c>
      <c r="X17" s="35" t="s">
        <v>61</v>
      </c>
      <c r="Y17" s="35"/>
    </row>
    <row r="18" s="134" customFormat="1" ht="43" customHeight="1" spans="1:25">
      <c r="A18" s="35">
        <v>14</v>
      </c>
      <c r="B18" s="35" t="s">
        <v>201</v>
      </c>
      <c r="C18" s="35" t="s">
        <v>147</v>
      </c>
      <c r="D18" s="35" t="s">
        <v>91</v>
      </c>
      <c r="E18" s="35" t="s">
        <v>153</v>
      </c>
      <c r="F18" s="35" t="s">
        <v>14</v>
      </c>
      <c r="G18" s="35" t="s">
        <v>202</v>
      </c>
      <c r="H18" s="35" t="s">
        <v>203</v>
      </c>
      <c r="I18" s="35">
        <v>20</v>
      </c>
      <c r="J18" s="35">
        <v>20</v>
      </c>
      <c r="K18" s="35">
        <f t="shared" si="2"/>
        <v>0</v>
      </c>
      <c r="L18" s="35" t="s">
        <v>59</v>
      </c>
      <c r="M18" s="35" t="s">
        <v>60</v>
      </c>
      <c r="N18" s="35" t="s">
        <v>61</v>
      </c>
      <c r="O18" s="35" t="s">
        <v>60</v>
      </c>
      <c r="P18" s="35" t="s">
        <v>60</v>
      </c>
      <c r="Q18" s="35" t="s">
        <v>60</v>
      </c>
      <c r="R18" s="35" t="s">
        <v>62</v>
      </c>
      <c r="S18" s="35" t="s">
        <v>204</v>
      </c>
      <c r="T18" s="35">
        <v>1500</v>
      </c>
      <c r="U18" s="35">
        <v>5</v>
      </c>
      <c r="V18" s="35" t="s">
        <v>205</v>
      </c>
      <c r="W18" s="35" t="s">
        <v>206</v>
      </c>
      <c r="X18" s="35" t="s">
        <v>61</v>
      </c>
      <c r="Y18" s="35"/>
    </row>
    <row r="19" s="136" customFormat="1" ht="32" customHeight="1" spans="1:25">
      <c r="A19" s="22" t="s">
        <v>304</v>
      </c>
      <c r="B19" s="142"/>
      <c r="C19" s="142"/>
      <c r="D19" s="142"/>
      <c r="E19" s="142"/>
      <c r="F19" s="142"/>
      <c r="G19" s="142"/>
      <c r="H19" s="143"/>
      <c r="I19" s="35">
        <f t="shared" ref="I19:K19" si="3">SUM(I15:I18)</f>
        <v>107</v>
      </c>
      <c r="J19" s="35">
        <f t="shared" si="3"/>
        <v>80</v>
      </c>
      <c r="K19" s="35">
        <f t="shared" si="3"/>
        <v>27</v>
      </c>
      <c r="L19" s="104"/>
      <c r="M19" s="104"/>
      <c r="N19" s="104"/>
      <c r="O19" s="104"/>
      <c r="P19" s="104"/>
      <c r="Q19" s="104"/>
      <c r="R19" s="123"/>
      <c r="S19" s="104"/>
      <c r="T19" s="104"/>
      <c r="U19" s="104"/>
      <c r="V19" s="104"/>
      <c r="W19" s="104"/>
      <c r="X19" s="156"/>
      <c r="Y19" s="156"/>
    </row>
    <row r="20" s="136" customFormat="1" ht="42" customHeight="1" spans="1:25">
      <c r="A20" s="37">
        <v>15</v>
      </c>
      <c r="B20" s="35" t="s">
        <v>208</v>
      </c>
      <c r="C20" s="35" t="s">
        <v>51</v>
      </c>
      <c r="D20" s="35" t="s">
        <v>52</v>
      </c>
      <c r="E20" s="35" t="s">
        <v>53</v>
      </c>
      <c r="F20" s="35" t="s">
        <v>14</v>
      </c>
      <c r="G20" s="35" t="s">
        <v>209</v>
      </c>
      <c r="H20" s="35" t="s">
        <v>210</v>
      </c>
      <c r="I20" s="35">
        <v>500</v>
      </c>
      <c r="J20" s="35">
        <v>3</v>
      </c>
      <c r="K20" s="35">
        <f>I20-J20</f>
        <v>497</v>
      </c>
      <c r="L20" s="35">
        <v>2024</v>
      </c>
      <c r="M20" s="35" t="s">
        <v>60</v>
      </c>
      <c r="N20" s="35" t="s">
        <v>61</v>
      </c>
      <c r="O20" s="35" t="s">
        <v>60</v>
      </c>
      <c r="P20" s="35" t="s">
        <v>61</v>
      </c>
      <c r="Q20" s="35" t="s">
        <v>61</v>
      </c>
      <c r="R20" s="35" t="s">
        <v>61</v>
      </c>
      <c r="S20" s="35" t="s">
        <v>211</v>
      </c>
      <c r="T20" s="35">
        <v>1750</v>
      </c>
      <c r="U20" s="35">
        <v>3</v>
      </c>
      <c r="V20" s="35" t="s">
        <v>212</v>
      </c>
      <c r="W20" s="35" t="s">
        <v>213</v>
      </c>
      <c r="X20" s="35" t="s">
        <v>61</v>
      </c>
      <c r="Y20" s="160"/>
    </row>
    <row r="21" s="136" customFormat="1" ht="51" customHeight="1" spans="1:25">
      <c r="A21" s="37">
        <v>16</v>
      </c>
      <c r="B21" s="35" t="s">
        <v>214</v>
      </c>
      <c r="C21" s="35" t="s">
        <v>147</v>
      </c>
      <c r="D21" s="35" t="s">
        <v>91</v>
      </c>
      <c r="E21" s="35" t="s">
        <v>195</v>
      </c>
      <c r="F21" s="35" t="s">
        <v>14</v>
      </c>
      <c r="G21" s="35" t="s">
        <v>215</v>
      </c>
      <c r="H21" s="35" t="s">
        <v>216</v>
      </c>
      <c r="I21" s="35">
        <v>31</v>
      </c>
      <c r="J21" s="35">
        <v>4</v>
      </c>
      <c r="K21" s="35">
        <f>I21-J21</f>
        <v>27</v>
      </c>
      <c r="L21" s="35">
        <v>2024</v>
      </c>
      <c r="M21" s="35" t="s">
        <v>60</v>
      </c>
      <c r="N21" s="35" t="s">
        <v>61</v>
      </c>
      <c r="O21" s="35" t="s">
        <v>61</v>
      </c>
      <c r="P21" s="35" t="s">
        <v>61</v>
      </c>
      <c r="Q21" s="35" t="s">
        <v>61</v>
      </c>
      <c r="R21" s="35" t="s">
        <v>61</v>
      </c>
      <c r="S21" s="35" t="s">
        <v>217</v>
      </c>
      <c r="T21" s="35">
        <v>2600</v>
      </c>
      <c r="U21" s="35">
        <v>3</v>
      </c>
      <c r="V21" s="35" t="s">
        <v>218</v>
      </c>
      <c r="W21" s="35" t="s">
        <v>219</v>
      </c>
      <c r="X21" s="35" t="s">
        <v>61</v>
      </c>
      <c r="Y21" s="160"/>
    </row>
    <row r="22" s="136" customFormat="1" ht="45" customHeight="1" spans="1:25">
      <c r="A22" s="37">
        <v>17</v>
      </c>
      <c r="B22" s="35" t="s">
        <v>220</v>
      </c>
      <c r="C22" s="35" t="s">
        <v>51</v>
      </c>
      <c r="D22" s="35" t="s">
        <v>52</v>
      </c>
      <c r="E22" s="35" t="s">
        <v>53</v>
      </c>
      <c r="F22" s="35" t="s">
        <v>13</v>
      </c>
      <c r="G22" s="35" t="s">
        <v>55</v>
      </c>
      <c r="H22" s="35" t="s">
        <v>221</v>
      </c>
      <c r="I22" s="35">
        <v>100</v>
      </c>
      <c r="J22" s="35">
        <v>3</v>
      </c>
      <c r="K22" s="35">
        <v>97</v>
      </c>
      <c r="L22" s="35" t="s">
        <v>59</v>
      </c>
      <c r="M22" s="35" t="s">
        <v>60</v>
      </c>
      <c r="N22" s="35" t="s">
        <v>61</v>
      </c>
      <c r="O22" s="35" t="s">
        <v>61</v>
      </c>
      <c r="P22" s="35" t="s">
        <v>61</v>
      </c>
      <c r="Q22" s="35" t="s">
        <v>61</v>
      </c>
      <c r="R22" s="35" t="s">
        <v>62</v>
      </c>
      <c r="S22" s="35" t="s">
        <v>63</v>
      </c>
      <c r="T22" s="35">
        <v>624</v>
      </c>
      <c r="U22" s="35">
        <v>96</v>
      </c>
      <c r="V22" s="35" t="s">
        <v>55</v>
      </c>
      <c r="W22" s="35" t="s">
        <v>65</v>
      </c>
      <c r="X22" s="35" t="s">
        <v>61</v>
      </c>
      <c r="Y22" s="156"/>
    </row>
    <row r="23" s="136" customFormat="1" ht="28" customHeight="1" spans="1:25">
      <c r="A23" s="22"/>
      <c r="B23" s="35" t="s">
        <v>222</v>
      </c>
      <c r="C23" s="35"/>
      <c r="D23" s="35"/>
      <c r="E23" s="35"/>
      <c r="F23" s="35"/>
      <c r="G23" s="35"/>
      <c r="H23" s="35"/>
      <c r="I23" s="35">
        <f t="shared" ref="I23:K23" si="4">SUM(I20:I22)</f>
        <v>631</v>
      </c>
      <c r="J23" s="35">
        <f t="shared" si="4"/>
        <v>10</v>
      </c>
      <c r="K23" s="35">
        <f t="shared" si="4"/>
        <v>621</v>
      </c>
      <c r="L23" s="35"/>
      <c r="M23" s="35"/>
      <c r="N23" s="35"/>
      <c r="O23" s="35"/>
      <c r="P23" s="35"/>
      <c r="Q23" s="35"/>
      <c r="R23" s="35"/>
      <c r="S23" s="35"/>
      <c r="T23" s="35"/>
      <c r="U23" s="35"/>
      <c r="V23" s="35"/>
      <c r="W23" s="35"/>
      <c r="X23" s="35"/>
      <c r="Y23" s="156"/>
    </row>
    <row r="24" ht="37" customHeight="1" spans="1:25">
      <c r="A24" s="35">
        <v>18</v>
      </c>
      <c r="B24" s="35" t="s">
        <v>224</v>
      </c>
      <c r="C24" s="35" t="s">
        <v>51</v>
      </c>
      <c r="D24" s="35" t="s">
        <v>67</v>
      </c>
      <c r="E24" s="35" t="s">
        <v>225</v>
      </c>
      <c r="F24" s="35" t="s">
        <v>13</v>
      </c>
      <c r="G24" s="35" t="s">
        <v>226</v>
      </c>
      <c r="H24" s="35" t="s">
        <v>305</v>
      </c>
      <c r="I24" s="35">
        <v>10</v>
      </c>
      <c r="J24" s="35">
        <v>5</v>
      </c>
      <c r="K24" s="35">
        <f t="shared" ref="K24:K27" si="5">I24-J24</f>
        <v>5</v>
      </c>
      <c r="L24" s="35" t="s">
        <v>59</v>
      </c>
      <c r="M24" s="35" t="s">
        <v>60</v>
      </c>
      <c r="N24" s="35" t="s">
        <v>61</v>
      </c>
      <c r="O24" s="35" t="s">
        <v>60</v>
      </c>
      <c r="P24" s="37" t="s">
        <v>61</v>
      </c>
      <c r="Q24" s="35" t="s">
        <v>61</v>
      </c>
      <c r="R24" s="35" t="s">
        <v>62</v>
      </c>
      <c r="S24" s="35" t="s">
        <v>228</v>
      </c>
      <c r="T24" s="35">
        <v>630</v>
      </c>
      <c r="U24" s="35">
        <v>15</v>
      </c>
      <c r="V24" s="35" t="s">
        <v>226</v>
      </c>
      <c r="W24" s="35" t="s">
        <v>229</v>
      </c>
      <c r="X24" s="35" t="s">
        <v>61</v>
      </c>
      <c r="Y24" s="154"/>
    </row>
    <row r="25" ht="39" customHeight="1" spans="1:25">
      <c r="A25" s="35">
        <v>19</v>
      </c>
      <c r="B25" s="54" t="s">
        <v>230</v>
      </c>
      <c r="C25" s="54" t="s">
        <v>147</v>
      </c>
      <c r="D25" s="54" t="s">
        <v>162</v>
      </c>
      <c r="E25" s="54" t="s">
        <v>148</v>
      </c>
      <c r="F25" s="54" t="s">
        <v>13</v>
      </c>
      <c r="G25" s="54" t="s">
        <v>163</v>
      </c>
      <c r="H25" s="54" t="s">
        <v>231</v>
      </c>
      <c r="I25" s="35">
        <v>35</v>
      </c>
      <c r="J25" s="35">
        <v>5</v>
      </c>
      <c r="K25" s="35">
        <f t="shared" si="5"/>
        <v>30</v>
      </c>
      <c r="L25" s="35" t="s">
        <v>59</v>
      </c>
      <c r="M25" s="35" t="s">
        <v>60</v>
      </c>
      <c r="N25" s="35" t="s">
        <v>61</v>
      </c>
      <c r="O25" s="35" t="s">
        <v>61</v>
      </c>
      <c r="P25" s="35" t="s">
        <v>60</v>
      </c>
      <c r="Q25" s="35" t="s">
        <v>60</v>
      </c>
      <c r="R25" s="35" t="s">
        <v>150</v>
      </c>
      <c r="S25" s="35" t="s">
        <v>151</v>
      </c>
      <c r="T25" s="35">
        <v>920</v>
      </c>
      <c r="U25" s="35">
        <v>920</v>
      </c>
      <c r="V25" s="35" t="s">
        <v>163</v>
      </c>
      <c r="W25" s="35" t="s">
        <v>165</v>
      </c>
      <c r="X25" s="35" t="s">
        <v>61</v>
      </c>
      <c r="Y25" s="65"/>
    </row>
    <row r="26" ht="42" customHeight="1" spans="1:25">
      <c r="A26" s="35">
        <v>20</v>
      </c>
      <c r="B26" s="144" t="s">
        <v>232</v>
      </c>
      <c r="C26" s="144" t="s">
        <v>147</v>
      </c>
      <c r="D26" s="144" t="s">
        <v>162</v>
      </c>
      <c r="E26" s="144" t="s">
        <v>148</v>
      </c>
      <c r="F26" s="144" t="s">
        <v>13</v>
      </c>
      <c r="G26" s="144" t="s">
        <v>233</v>
      </c>
      <c r="H26" s="144" t="s">
        <v>234</v>
      </c>
      <c r="I26" s="144">
        <v>28</v>
      </c>
      <c r="J26" s="144">
        <v>5</v>
      </c>
      <c r="K26" s="34">
        <f t="shared" si="5"/>
        <v>23</v>
      </c>
      <c r="L26" s="144" t="s">
        <v>59</v>
      </c>
      <c r="M26" s="34" t="s">
        <v>60</v>
      </c>
      <c r="N26" s="34" t="s">
        <v>61</v>
      </c>
      <c r="O26" s="34" t="s">
        <v>61</v>
      </c>
      <c r="P26" s="34" t="s">
        <v>60</v>
      </c>
      <c r="Q26" s="34" t="s">
        <v>60</v>
      </c>
      <c r="R26" s="35" t="s">
        <v>150</v>
      </c>
      <c r="S26" s="34" t="s">
        <v>151</v>
      </c>
      <c r="T26" s="34">
        <v>564</v>
      </c>
      <c r="U26" s="34">
        <v>564</v>
      </c>
      <c r="V26" s="34" t="s">
        <v>233</v>
      </c>
      <c r="W26" s="34" t="s">
        <v>235</v>
      </c>
      <c r="X26" s="34" t="s">
        <v>61</v>
      </c>
      <c r="Y26" s="161"/>
    </row>
    <row r="27" s="27" customFormat="1" ht="69" customHeight="1" spans="1:25">
      <c r="A27" s="35">
        <v>21</v>
      </c>
      <c r="B27" s="35" t="s">
        <v>236</v>
      </c>
      <c r="C27" s="35" t="s">
        <v>147</v>
      </c>
      <c r="D27" s="35" t="s">
        <v>162</v>
      </c>
      <c r="E27" s="35" t="s">
        <v>148</v>
      </c>
      <c r="F27" s="35" t="s">
        <v>13</v>
      </c>
      <c r="G27" s="35" t="s">
        <v>13</v>
      </c>
      <c r="H27" s="35" t="s">
        <v>237</v>
      </c>
      <c r="I27" s="35">
        <v>450</v>
      </c>
      <c r="J27" s="144">
        <v>21.4</v>
      </c>
      <c r="K27" s="35">
        <f t="shared" si="5"/>
        <v>428.6</v>
      </c>
      <c r="L27" s="35" t="s">
        <v>59</v>
      </c>
      <c r="M27" s="35" t="s">
        <v>60</v>
      </c>
      <c r="N27" s="35" t="s">
        <v>61</v>
      </c>
      <c r="O27" s="35" t="s">
        <v>60</v>
      </c>
      <c r="P27" s="35" t="s">
        <v>60</v>
      </c>
      <c r="Q27" s="35" t="s">
        <v>60</v>
      </c>
      <c r="R27" s="35" t="s">
        <v>150</v>
      </c>
      <c r="S27" s="35" t="s">
        <v>238</v>
      </c>
      <c r="T27" s="35">
        <v>3502</v>
      </c>
      <c r="U27" s="35">
        <v>95</v>
      </c>
      <c r="V27" s="35" t="s">
        <v>13</v>
      </c>
      <c r="W27" s="35" t="s">
        <v>239</v>
      </c>
      <c r="X27" s="35" t="s">
        <v>61</v>
      </c>
      <c r="Y27" s="65"/>
    </row>
    <row r="28" ht="28" customHeight="1" spans="1:25">
      <c r="A28" s="56" t="s">
        <v>306</v>
      </c>
      <c r="B28" s="57"/>
      <c r="C28" s="57"/>
      <c r="D28" s="57"/>
      <c r="E28" s="57"/>
      <c r="F28" s="57"/>
      <c r="G28" s="57"/>
      <c r="H28" s="64"/>
      <c r="I28" s="150">
        <f t="shared" ref="I28:K28" si="6">SUM(I24:I27)</f>
        <v>523</v>
      </c>
      <c r="J28" s="150">
        <f t="shared" si="6"/>
        <v>36.4</v>
      </c>
      <c r="K28" s="150">
        <f t="shared" si="6"/>
        <v>486.6</v>
      </c>
      <c r="L28" s="65"/>
      <c r="M28" s="65"/>
      <c r="N28" s="65"/>
      <c r="O28" s="65"/>
      <c r="P28" s="65"/>
      <c r="Q28" s="65"/>
      <c r="R28" s="65"/>
      <c r="S28" s="65"/>
      <c r="T28" s="65"/>
      <c r="U28" s="65"/>
      <c r="V28" s="65"/>
      <c r="W28" s="65"/>
      <c r="X28" s="65"/>
      <c r="Y28" s="65"/>
    </row>
    <row r="29" s="137" customFormat="1" ht="44" customHeight="1" spans="1:25">
      <c r="A29" s="55">
        <v>22</v>
      </c>
      <c r="B29" s="67" t="s">
        <v>241</v>
      </c>
      <c r="C29" s="67" t="s">
        <v>51</v>
      </c>
      <c r="D29" s="67" t="s">
        <v>52</v>
      </c>
      <c r="E29" s="67" t="s">
        <v>53</v>
      </c>
      <c r="F29" s="67" t="s">
        <v>14</v>
      </c>
      <c r="G29" s="67" t="s">
        <v>209</v>
      </c>
      <c r="H29" s="67" t="s">
        <v>210</v>
      </c>
      <c r="I29" s="67">
        <v>500</v>
      </c>
      <c r="J29" s="67">
        <v>20</v>
      </c>
      <c r="K29" s="67">
        <v>470</v>
      </c>
      <c r="L29" s="55">
        <v>2024</v>
      </c>
      <c r="M29" s="55" t="s">
        <v>60</v>
      </c>
      <c r="N29" s="55" t="s">
        <v>61</v>
      </c>
      <c r="O29" s="55" t="s">
        <v>60</v>
      </c>
      <c r="P29" s="55" t="s">
        <v>61</v>
      </c>
      <c r="Q29" s="55" t="s">
        <v>61</v>
      </c>
      <c r="R29" s="35" t="s">
        <v>62</v>
      </c>
      <c r="S29" s="35" t="s">
        <v>242</v>
      </c>
      <c r="T29" s="55">
        <v>1750</v>
      </c>
      <c r="U29" s="55">
        <v>20</v>
      </c>
      <c r="V29" s="55" t="s">
        <v>212</v>
      </c>
      <c r="W29" s="55" t="s">
        <v>213</v>
      </c>
      <c r="X29" s="55" t="s">
        <v>61</v>
      </c>
      <c r="Y29" s="55"/>
    </row>
    <row r="30" s="137" customFormat="1" ht="44" customHeight="1" spans="1:25">
      <c r="A30" s="55">
        <v>23</v>
      </c>
      <c r="B30" s="67" t="s">
        <v>243</v>
      </c>
      <c r="C30" s="67" t="s">
        <v>51</v>
      </c>
      <c r="D30" s="67" t="s">
        <v>67</v>
      </c>
      <c r="E30" s="67" t="s">
        <v>225</v>
      </c>
      <c r="F30" s="67" t="s">
        <v>14</v>
      </c>
      <c r="G30" s="67" t="s">
        <v>244</v>
      </c>
      <c r="H30" s="67" t="s">
        <v>245</v>
      </c>
      <c r="I30" s="67">
        <v>10</v>
      </c>
      <c r="J30" s="67">
        <v>10</v>
      </c>
      <c r="K30" s="67">
        <v>0</v>
      </c>
      <c r="L30" s="35">
        <v>2024</v>
      </c>
      <c r="M30" s="35" t="s">
        <v>60</v>
      </c>
      <c r="N30" s="35" t="s">
        <v>61</v>
      </c>
      <c r="O30" s="35" t="s">
        <v>61</v>
      </c>
      <c r="P30" s="55" t="s">
        <v>61</v>
      </c>
      <c r="Q30" s="55" t="s">
        <v>61</v>
      </c>
      <c r="R30" s="35" t="s">
        <v>62</v>
      </c>
      <c r="S30" s="35" t="s">
        <v>246</v>
      </c>
      <c r="T30" s="55">
        <v>1452</v>
      </c>
      <c r="U30" s="55">
        <v>2</v>
      </c>
      <c r="V30" s="55" t="s">
        <v>247</v>
      </c>
      <c r="W30" s="55" t="s">
        <v>248</v>
      </c>
      <c r="X30" s="55" t="s">
        <v>61</v>
      </c>
      <c r="Y30" s="55"/>
    </row>
    <row r="31" s="138" customFormat="1" ht="45" customHeight="1" spans="1:25">
      <c r="A31" s="55">
        <v>24</v>
      </c>
      <c r="B31" s="67" t="s">
        <v>249</v>
      </c>
      <c r="C31" s="67" t="s">
        <v>51</v>
      </c>
      <c r="D31" s="67" t="s">
        <v>52</v>
      </c>
      <c r="E31" s="67" t="s">
        <v>250</v>
      </c>
      <c r="F31" s="67" t="s">
        <v>14</v>
      </c>
      <c r="G31" s="67" t="s">
        <v>251</v>
      </c>
      <c r="H31" s="67" t="s">
        <v>252</v>
      </c>
      <c r="I31" s="67">
        <v>30</v>
      </c>
      <c r="J31" s="67">
        <v>30</v>
      </c>
      <c r="K31" s="67">
        <v>0</v>
      </c>
      <c r="L31" s="67">
        <v>2024</v>
      </c>
      <c r="M31" s="67" t="s">
        <v>60</v>
      </c>
      <c r="N31" s="67" t="s">
        <v>61</v>
      </c>
      <c r="O31" s="67" t="s">
        <v>60</v>
      </c>
      <c r="P31" s="67" t="s">
        <v>60</v>
      </c>
      <c r="Q31" s="67" t="s">
        <v>60</v>
      </c>
      <c r="R31" s="35" t="s">
        <v>62</v>
      </c>
      <c r="S31" s="67" t="s">
        <v>253</v>
      </c>
      <c r="T31" s="67">
        <v>1150</v>
      </c>
      <c r="U31" s="67">
        <v>3</v>
      </c>
      <c r="V31" s="67" t="s">
        <v>251</v>
      </c>
      <c r="W31" s="67" t="s">
        <v>254</v>
      </c>
      <c r="X31" s="67" t="s">
        <v>61</v>
      </c>
      <c r="Y31" s="162"/>
    </row>
    <row r="32" s="50" customFormat="1" ht="48" customHeight="1" spans="1:25">
      <c r="A32" s="55">
        <v>25</v>
      </c>
      <c r="B32" s="67" t="s">
        <v>255</v>
      </c>
      <c r="C32" s="67" t="s">
        <v>147</v>
      </c>
      <c r="D32" s="67" t="s">
        <v>91</v>
      </c>
      <c r="E32" s="67" t="s">
        <v>153</v>
      </c>
      <c r="F32" s="67" t="s">
        <v>14</v>
      </c>
      <c r="G32" s="67" t="s">
        <v>256</v>
      </c>
      <c r="H32" s="67" t="s">
        <v>257</v>
      </c>
      <c r="I32" s="67">
        <v>10</v>
      </c>
      <c r="J32" s="67">
        <v>10</v>
      </c>
      <c r="K32" s="67">
        <v>0</v>
      </c>
      <c r="L32" s="55">
        <v>2024</v>
      </c>
      <c r="M32" s="55" t="s">
        <v>60</v>
      </c>
      <c r="N32" s="55" t="s">
        <v>61</v>
      </c>
      <c r="O32" s="55" t="s">
        <v>60</v>
      </c>
      <c r="P32" s="55" t="s">
        <v>61</v>
      </c>
      <c r="Q32" s="55" t="s">
        <v>61</v>
      </c>
      <c r="R32" s="35" t="s">
        <v>62</v>
      </c>
      <c r="S32" s="55" t="s">
        <v>258</v>
      </c>
      <c r="T32" s="55">
        <v>1000</v>
      </c>
      <c r="U32" s="55">
        <v>2</v>
      </c>
      <c r="V32" s="55" t="s">
        <v>259</v>
      </c>
      <c r="W32" s="55" t="s">
        <v>260</v>
      </c>
      <c r="X32" s="55" t="s">
        <v>61</v>
      </c>
      <c r="Y32" s="55"/>
    </row>
    <row r="33" ht="28" customHeight="1" spans="1:25">
      <c r="A33" s="55" t="s">
        <v>307</v>
      </c>
      <c r="B33" s="65"/>
      <c r="C33" s="65"/>
      <c r="D33" s="65"/>
      <c r="E33" s="65"/>
      <c r="F33" s="65"/>
      <c r="G33" s="65"/>
      <c r="H33" s="65"/>
      <c r="I33" s="151">
        <f t="shared" ref="I33:K33" si="7">SUM(I29:I32)</f>
        <v>550</v>
      </c>
      <c r="J33" s="151">
        <f t="shared" si="7"/>
        <v>70</v>
      </c>
      <c r="K33" s="151">
        <f t="shared" si="7"/>
        <v>470</v>
      </c>
      <c r="L33" s="65"/>
      <c r="M33" s="65"/>
      <c r="N33" s="65"/>
      <c r="O33" s="65"/>
      <c r="P33" s="65"/>
      <c r="Q33" s="65"/>
      <c r="R33" s="65"/>
      <c r="S33" s="65"/>
      <c r="T33" s="65"/>
      <c r="U33" s="65"/>
      <c r="V33" s="65"/>
      <c r="W33" s="65"/>
      <c r="X33" s="65"/>
      <c r="Y33" s="65"/>
    </row>
    <row r="34" s="48" customFormat="1" ht="45" customHeight="1" spans="1:25">
      <c r="A34" s="55">
        <v>26</v>
      </c>
      <c r="B34" s="55" t="s">
        <v>262</v>
      </c>
      <c r="C34" s="35" t="s">
        <v>90</v>
      </c>
      <c r="D34" s="35" t="s">
        <v>162</v>
      </c>
      <c r="E34" s="35" t="s">
        <v>148</v>
      </c>
      <c r="F34" s="35" t="s">
        <v>16</v>
      </c>
      <c r="G34" s="35" t="s">
        <v>263</v>
      </c>
      <c r="H34" s="58" t="s">
        <v>264</v>
      </c>
      <c r="I34" s="55">
        <v>300</v>
      </c>
      <c r="J34" s="55">
        <v>30</v>
      </c>
      <c r="K34" s="55">
        <v>270</v>
      </c>
      <c r="L34" s="55" t="s">
        <v>59</v>
      </c>
      <c r="M34" s="152" t="s">
        <v>60</v>
      </c>
      <c r="N34" s="152" t="s">
        <v>61</v>
      </c>
      <c r="O34" s="152" t="s">
        <v>60</v>
      </c>
      <c r="P34" s="152" t="s">
        <v>60</v>
      </c>
      <c r="Q34" s="152" t="s">
        <v>60</v>
      </c>
      <c r="R34" s="35" t="s">
        <v>150</v>
      </c>
      <c r="S34" s="55" t="s">
        <v>265</v>
      </c>
      <c r="T34" s="55">
        <v>1700</v>
      </c>
      <c r="U34" s="55">
        <v>1700</v>
      </c>
      <c r="V34" s="55" t="s">
        <v>266</v>
      </c>
      <c r="W34" s="55" t="s">
        <v>267</v>
      </c>
      <c r="X34" s="55" t="s">
        <v>61</v>
      </c>
      <c r="Y34" s="55"/>
    </row>
    <row r="35" ht="28" customHeight="1" spans="1:25">
      <c r="A35" s="56" t="s">
        <v>308</v>
      </c>
      <c r="B35" s="57"/>
      <c r="C35" s="57"/>
      <c r="D35" s="57"/>
      <c r="E35" s="57"/>
      <c r="F35" s="57"/>
      <c r="G35" s="57"/>
      <c r="H35" s="64"/>
      <c r="I35" s="150">
        <f t="shared" ref="I35:K35" si="8">SUM(I34:I34)</f>
        <v>300</v>
      </c>
      <c r="J35" s="150">
        <f t="shared" si="8"/>
        <v>30</v>
      </c>
      <c r="K35" s="150">
        <f t="shared" si="8"/>
        <v>270</v>
      </c>
      <c r="L35" s="65"/>
      <c r="M35" s="65"/>
      <c r="N35" s="65"/>
      <c r="O35" s="65"/>
      <c r="P35" s="65"/>
      <c r="Q35" s="65"/>
      <c r="R35" s="65"/>
      <c r="S35" s="65"/>
      <c r="T35" s="65"/>
      <c r="U35" s="65"/>
      <c r="V35" s="65"/>
      <c r="W35" s="65"/>
      <c r="X35" s="65"/>
      <c r="Y35" s="65"/>
    </row>
    <row r="36" s="49" customFormat="1" ht="43" customHeight="1" spans="1:25">
      <c r="A36" s="55">
        <v>27</v>
      </c>
      <c r="B36" s="55" t="s">
        <v>269</v>
      </c>
      <c r="C36" s="55" t="s">
        <v>51</v>
      </c>
      <c r="D36" s="55" t="s">
        <v>52</v>
      </c>
      <c r="E36" s="55" t="s">
        <v>250</v>
      </c>
      <c r="F36" s="55" t="s">
        <v>17</v>
      </c>
      <c r="G36" s="55" t="s">
        <v>270</v>
      </c>
      <c r="H36" s="55" t="s">
        <v>271</v>
      </c>
      <c r="I36" s="55">
        <v>50</v>
      </c>
      <c r="J36" s="55">
        <v>10</v>
      </c>
      <c r="K36" s="55">
        <v>40</v>
      </c>
      <c r="L36" s="55" t="s">
        <v>59</v>
      </c>
      <c r="M36" s="55" t="s">
        <v>60</v>
      </c>
      <c r="N36" s="55" t="s">
        <v>61</v>
      </c>
      <c r="O36" s="55" t="s">
        <v>60</v>
      </c>
      <c r="P36" s="55" t="s">
        <v>60</v>
      </c>
      <c r="Q36" s="55" t="s">
        <v>60</v>
      </c>
      <c r="R36" s="35" t="s">
        <v>143</v>
      </c>
      <c r="S36" s="35" t="s">
        <v>272</v>
      </c>
      <c r="T36" s="35">
        <v>3000</v>
      </c>
      <c r="U36" s="35">
        <v>3000</v>
      </c>
      <c r="V36" s="35" t="s">
        <v>270</v>
      </c>
      <c r="W36" s="35" t="s">
        <v>273</v>
      </c>
      <c r="X36" s="35" t="s">
        <v>61</v>
      </c>
      <c r="Y36" s="55"/>
    </row>
    <row r="37" s="49" customFormat="1" ht="43" customHeight="1" spans="1:25">
      <c r="A37" s="55">
        <v>28</v>
      </c>
      <c r="B37" s="55" t="s">
        <v>274</v>
      </c>
      <c r="C37" s="55" t="s">
        <v>51</v>
      </c>
      <c r="D37" s="55" t="s">
        <v>52</v>
      </c>
      <c r="E37" s="55" t="s">
        <v>250</v>
      </c>
      <c r="F37" s="55" t="s">
        <v>17</v>
      </c>
      <c r="G37" s="55" t="s">
        <v>275</v>
      </c>
      <c r="H37" s="55" t="s">
        <v>276</v>
      </c>
      <c r="I37" s="55">
        <v>20</v>
      </c>
      <c r="J37" s="55">
        <v>10</v>
      </c>
      <c r="K37" s="55">
        <v>10</v>
      </c>
      <c r="L37" s="55" t="s">
        <v>59</v>
      </c>
      <c r="M37" s="55" t="s">
        <v>60</v>
      </c>
      <c r="N37" s="55" t="s">
        <v>61</v>
      </c>
      <c r="O37" s="55" t="s">
        <v>60</v>
      </c>
      <c r="P37" s="55" t="s">
        <v>61</v>
      </c>
      <c r="Q37" s="55" t="s">
        <v>61</v>
      </c>
      <c r="R37" s="35" t="s">
        <v>62</v>
      </c>
      <c r="S37" s="55" t="s">
        <v>86</v>
      </c>
      <c r="T37" s="55">
        <v>800</v>
      </c>
      <c r="U37" s="55">
        <v>600</v>
      </c>
      <c r="V37" s="55" t="s">
        <v>275</v>
      </c>
      <c r="W37" s="55" t="s">
        <v>277</v>
      </c>
      <c r="X37" s="55" t="s">
        <v>61</v>
      </c>
      <c r="Y37" s="163"/>
    </row>
    <row r="38" ht="28" customHeight="1" spans="1:25">
      <c r="A38" s="145" t="s">
        <v>309</v>
      </c>
      <c r="B38" s="146"/>
      <c r="C38" s="146"/>
      <c r="D38" s="146"/>
      <c r="E38" s="146"/>
      <c r="F38" s="146"/>
      <c r="G38" s="146"/>
      <c r="H38" s="147"/>
      <c r="I38" s="153">
        <f t="shared" ref="I38:K38" si="9">SUM(I36:I37)</f>
        <v>70</v>
      </c>
      <c r="J38" s="153">
        <f t="shared" si="9"/>
        <v>20</v>
      </c>
      <c r="K38" s="153">
        <f t="shared" si="9"/>
        <v>50</v>
      </c>
      <c r="L38" s="154"/>
      <c r="M38" s="154"/>
      <c r="N38" s="154"/>
      <c r="O38" s="154"/>
      <c r="P38" s="154"/>
      <c r="Q38" s="154"/>
      <c r="R38" s="154"/>
      <c r="S38" s="154"/>
      <c r="T38" s="154"/>
      <c r="U38" s="154"/>
      <c r="V38" s="154"/>
      <c r="W38" s="154"/>
      <c r="X38" s="154"/>
      <c r="Y38" s="154"/>
    </row>
    <row r="39" ht="47" customHeight="1" spans="1:25">
      <c r="A39" s="55">
        <v>29</v>
      </c>
      <c r="B39" s="54" t="s">
        <v>279</v>
      </c>
      <c r="C39" s="58" t="s">
        <v>147</v>
      </c>
      <c r="D39" s="58" t="s">
        <v>280</v>
      </c>
      <c r="E39" s="58" t="s">
        <v>281</v>
      </c>
      <c r="F39" s="54" t="s">
        <v>282</v>
      </c>
      <c r="G39" s="54" t="s">
        <v>13</v>
      </c>
      <c r="H39" s="54" t="s">
        <v>283</v>
      </c>
      <c r="I39" s="35">
        <v>13.6</v>
      </c>
      <c r="J39" s="35">
        <v>13.6</v>
      </c>
      <c r="K39" s="35">
        <f>I39-J39</f>
        <v>0</v>
      </c>
      <c r="L39" s="35" t="s">
        <v>59</v>
      </c>
      <c r="M39" s="35" t="s">
        <v>60</v>
      </c>
      <c r="N39" s="35" t="s">
        <v>61</v>
      </c>
      <c r="O39" s="35" t="s">
        <v>60</v>
      </c>
      <c r="P39" s="35" t="s">
        <v>60</v>
      </c>
      <c r="Q39" s="35" t="s">
        <v>60</v>
      </c>
      <c r="R39" s="35" t="s">
        <v>281</v>
      </c>
      <c r="S39" s="35" t="s">
        <v>284</v>
      </c>
      <c r="T39" s="157">
        <v>18650</v>
      </c>
      <c r="U39" s="157">
        <v>18650</v>
      </c>
      <c r="V39" s="35" t="s">
        <v>13</v>
      </c>
      <c r="W39" s="35" t="s">
        <v>239</v>
      </c>
      <c r="X39" s="35" t="s">
        <v>61</v>
      </c>
      <c r="Y39" s="164"/>
    </row>
    <row r="40" ht="47" customHeight="1" spans="1:25">
      <c r="A40" s="55">
        <v>30</v>
      </c>
      <c r="B40" s="54" t="s">
        <v>285</v>
      </c>
      <c r="C40" s="58" t="s">
        <v>147</v>
      </c>
      <c r="D40" s="58" t="s">
        <v>280</v>
      </c>
      <c r="E40" s="58" t="s">
        <v>281</v>
      </c>
      <c r="F40" s="54" t="s">
        <v>282</v>
      </c>
      <c r="G40" s="54" t="s">
        <v>14</v>
      </c>
      <c r="H40" s="54" t="s">
        <v>286</v>
      </c>
      <c r="I40" s="67">
        <v>11.2</v>
      </c>
      <c r="J40" s="67">
        <v>11.2</v>
      </c>
      <c r="K40" s="67">
        <v>0</v>
      </c>
      <c r="L40" s="58">
        <v>2024</v>
      </c>
      <c r="M40" s="68" t="s">
        <v>60</v>
      </c>
      <c r="N40" s="68" t="s">
        <v>61</v>
      </c>
      <c r="O40" s="68" t="s">
        <v>60</v>
      </c>
      <c r="P40" s="68" t="s">
        <v>60</v>
      </c>
      <c r="Q40" s="68" t="s">
        <v>60</v>
      </c>
      <c r="R40" s="68" t="s">
        <v>281</v>
      </c>
      <c r="S40" s="58" t="s">
        <v>287</v>
      </c>
      <c r="T40" s="58">
        <v>5000</v>
      </c>
      <c r="U40" s="58">
        <v>2</v>
      </c>
      <c r="V40" s="58" t="s">
        <v>14</v>
      </c>
      <c r="W40" s="58" t="s">
        <v>288</v>
      </c>
      <c r="X40" s="58" t="s">
        <v>61</v>
      </c>
      <c r="Y40" s="165"/>
    </row>
    <row r="41" ht="47" customHeight="1" spans="1:25">
      <c r="A41" s="55">
        <v>31</v>
      </c>
      <c r="B41" s="58" t="s">
        <v>289</v>
      </c>
      <c r="C41" s="58" t="s">
        <v>147</v>
      </c>
      <c r="D41" s="58" t="s">
        <v>280</v>
      </c>
      <c r="E41" s="58" t="s">
        <v>281</v>
      </c>
      <c r="F41" s="35" t="s">
        <v>282</v>
      </c>
      <c r="G41" s="35" t="s">
        <v>16</v>
      </c>
      <c r="H41" s="58" t="s">
        <v>290</v>
      </c>
      <c r="I41" s="58">
        <v>4.8</v>
      </c>
      <c r="J41" s="58">
        <v>2.2</v>
      </c>
      <c r="K41" s="58">
        <v>0</v>
      </c>
      <c r="L41" s="58" t="s">
        <v>59</v>
      </c>
      <c r="M41" s="58" t="s">
        <v>60</v>
      </c>
      <c r="N41" s="58" t="s">
        <v>61</v>
      </c>
      <c r="O41" s="58" t="s">
        <v>60</v>
      </c>
      <c r="P41" s="58" t="s">
        <v>60</v>
      </c>
      <c r="Q41" s="58" t="s">
        <v>60</v>
      </c>
      <c r="R41" s="58" t="s">
        <v>281</v>
      </c>
      <c r="S41" s="58" t="s">
        <v>291</v>
      </c>
      <c r="T41" s="58">
        <v>15000</v>
      </c>
      <c r="U41" s="58">
        <v>15000</v>
      </c>
      <c r="V41" s="58" t="s">
        <v>292</v>
      </c>
      <c r="W41" s="58" t="s">
        <v>293</v>
      </c>
      <c r="X41" s="58" t="s">
        <v>61</v>
      </c>
      <c r="Y41" s="165"/>
    </row>
    <row r="42" ht="47" customHeight="1" spans="1:25">
      <c r="A42" s="55">
        <v>32</v>
      </c>
      <c r="B42" s="35" t="s">
        <v>294</v>
      </c>
      <c r="C42" s="58" t="s">
        <v>147</v>
      </c>
      <c r="D42" s="58" t="s">
        <v>280</v>
      </c>
      <c r="E42" s="58" t="s">
        <v>281</v>
      </c>
      <c r="F42" s="35" t="s">
        <v>282</v>
      </c>
      <c r="G42" s="35" t="s">
        <v>15</v>
      </c>
      <c r="H42" s="35" t="s">
        <v>295</v>
      </c>
      <c r="I42" s="68">
        <v>7.2</v>
      </c>
      <c r="J42" s="68">
        <v>4.5</v>
      </c>
      <c r="K42" s="68">
        <v>0</v>
      </c>
      <c r="L42" s="68">
        <v>2024</v>
      </c>
      <c r="M42" s="68" t="s">
        <v>60</v>
      </c>
      <c r="N42" s="68" t="s">
        <v>61</v>
      </c>
      <c r="O42" s="68" t="s">
        <v>60</v>
      </c>
      <c r="P42" s="68" t="s">
        <v>60</v>
      </c>
      <c r="Q42" s="68" t="s">
        <v>60</v>
      </c>
      <c r="R42" s="68" t="s">
        <v>281</v>
      </c>
      <c r="S42" s="68" t="s">
        <v>284</v>
      </c>
      <c r="T42" s="35">
        <v>11630</v>
      </c>
      <c r="U42" s="35">
        <v>11630</v>
      </c>
      <c r="V42" s="35" t="s">
        <v>15</v>
      </c>
      <c r="W42" s="35" t="s">
        <v>114</v>
      </c>
      <c r="X42" s="35" t="s">
        <v>61</v>
      </c>
      <c r="Y42" s="164"/>
    </row>
    <row r="43" ht="47" customHeight="1" spans="1:25">
      <c r="A43" s="55">
        <v>33</v>
      </c>
      <c r="B43" s="58" t="s">
        <v>296</v>
      </c>
      <c r="C43" s="58" t="s">
        <v>147</v>
      </c>
      <c r="D43" s="58" t="s">
        <v>280</v>
      </c>
      <c r="E43" s="58" t="s">
        <v>281</v>
      </c>
      <c r="F43" s="58" t="s">
        <v>282</v>
      </c>
      <c r="G43" s="58" t="s">
        <v>17</v>
      </c>
      <c r="H43" s="58" t="s">
        <v>297</v>
      </c>
      <c r="I43" s="58">
        <v>2.4</v>
      </c>
      <c r="J43" s="58">
        <v>2.1</v>
      </c>
      <c r="K43" s="58">
        <v>0</v>
      </c>
      <c r="L43" s="58" t="s">
        <v>59</v>
      </c>
      <c r="M43" s="58" t="s">
        <v>60</v>
      </c>
      <c r="N43" s="58" t="s">
        <v>61</v>
      </c>
      <c r="O43" s="58" t="s">
        <v>60</v>
      </c>
      <c r="P43" s="58" t="s">
        <v>61</v>
      </c>
      <c r="Q43" s="58" t="s">
        <v>60</v>
      </c>
      <c r="R43" s="58" t="s">
        <v>281</v>
      </c>
      <c r="S43" s="58" t="s">
        <v>298</v>
      </c>
      <c r="T43" s="58">
        <v>4800</v>
      </c>
      <c r="U43" s="58">
        <v>3080</v>
      </c>
      <c r="V43" s="58" t="s">
        <v>17</v>
      </c>
      <c r="W43" s="58" t="s">
        <v>299</v>
      </c>
      <c r="X43" s="58" t="s">
        <v>61</v>
      </c>
      <c r="Y43" s="166"/>
    </row>
    <row r="44" ht="28" customHeight="1" spans="1:25">
      <c r="A44" s="55" t="s">
        <v>301</v>
      </c>
      <c r="B44" s="55"/>
      <c r="C44" s="55"/>
      <c r="D44" s="55"/>
      <c r="E44" s="55"/>
      <c r="F44" s="55"/>
      <c r="G44" s="55"/>
      <c r="H44" s="55"/>
      <c r="I44" s="155">
        <f t="shared" ref="I44:K44" si="10">SUM(I39:I43)</f>
        <v>39.2</v>
      </c>
      <c r="J44" s="155">
        <f t="shared" si="10"/>
        <v>33.6</v>
      </c>
      <c r="K44" s="155">
        <f t="shared" si="10"/>
        <v>0</v>
      </c>
      <c r="L44" s="58"/>
      <c r="M44" s="58"/>
      <c r="N44" s="58"/>
      <c r="O44" s="58"/>
      <c r="P44" s="58"/>
      <c r="Q44" s="58"/>
      <c r="R44" s="58"/>
      <c r="S44" s="58"/>
      <c r="T44" s="58"/>
      <c r="U44" s="58"/>
      <c r="V44" s="58"/>
      <c r="W44" s="58"/>
      <c r="X44" s="58"/>
      <c r="Y44" s="166"/>
    </row>
    <row r="45" s="139" customFormat="1" ht="42" customHeight="1" spans="1:24">
      <c r="A45" s="37">
        <v>34</v>
      </c>
      <c r="B45" s="37" t="s">
        <v>13</v>
      </c>
      <c r="C45" s="37" t="s">
        <v>310</v>
      </c>
      <c r="D45" s="37" t="s">
        <v>311</v>
      </c>
      <c r="E45" s="37" t="s">
        <v>90</v>
      </c>
      <c r="F45" s="37" t="s">
        <v>162</v>
      </c>
      <c r="G45" s="37" t="s">
        <v>148</v>
      </c>
      <c r="H45" s="148" t="s">
        <v>312</v>
      </c>
      <c r="I45" s="37">
        <v>20</v>
      </c>
      <c r="J45" s="37">
        <v>5</v>
      </c>
      <c r="K45" s="37">
        <f t="shared" ref="K45:K100" si="11">SUM(I45-J45)</f>
        <v>15</v>
      </c>
      <c r="L45" s="37" t="s">
        <v>60</v>
      </c>
      <c r="M45" s="37" t="s">
        <v>61</v>
      </c>
      <c r="N45" s="37" t="s">
        <v>60</v>
      </c>
      <c r="O45" s="37" t="s">
        <v>60</v>
      </c>
      <c r="P45" s="37" t="s">
        <v>60</v>
      </c>
      <c r="Q45" s="37" t="s">
        <v>61</v>
      </c>
      <c r="R45" s="35" t="s">
        <v>150</v>
      </c>
      <c r="S45" s="158" t="s">
        <v>151</v>
      </c>
      <c r="T45" s="37">
        <v>2186</v>
      </c>
      <c r="U45" s="37">
        <v>1460</v>
      </c>
      <c r="V45" s="37" t="s">
        <v>313</v>
      </c>
      <c r="W45" s="37" t="s">
        <v>314</v>
      </c>
      <c r="X45" s="37" t="s">
        <v>61</v>
      </c>
    </row>
    <row r="46" s="139" customFormat="1" ht="45" customHeight="1" spans="1:24">
      <c r="A46" s="37">
        <v>35</v>
      </c>
      <c r="B46" s="37" t="s">
        <v>13</v>
      </c>
      <c r="C46" s="37" t="s">
        <v>315</v>
      </c>
      <c r="D46" s="37" t="s">
        <v>316</v>
      </c>
      <c r="E46" s="37" t="s">
        <v>90</v>
      </c>
      <c r="F46" s="37" t="s">
        <v>162</v>
      </c>
      <c r="G46" s="37" t="s">
        <v>148</v>
      </c>
      <c r="H46" s="148" t="s">
        <v>317</v>
      </c>
      <c r="I46" s="37">
        <v>21.8</v>
      </c>
      <c r="J46" s="37">
        <v>5</v>
      </c>
      <c r="K46" s="37">
        <f t="shared" si="11"/>
        <v>16.8</v>
      </c>
      <c r="L46" s="37" t="s">
        <v>60</v>
      </c>
      <c r="M46" s="37" t="s">
        <v>61</v>
      </c>
      <c r="N46" s="37" t="s">
        <v>60</v>
      </c>
      <c r="O46" s="37" t="s">
        <v>60</v>
      </c>
      <c r="P46" s="37" t="s">
        <v>60</v>
      </c>
      <c r="Q46" s="37" t="s">
        <v>61</v>
      </c>
      <c r="R46" s="35" t="s">
        <v>150</v>
      </c>
      <c r="S46" s="158" t="s">
        <v>151</v>
      </c>
      <c r="T46" s="37">
        <v>2100</v>
      </c>
      <c r="U46" s="37">
        <v>1100</v>
      </c>
      <c r="V46" s="37" t="s">
        <v>318</v>
      </c>
      <c r="W46" s="37" t="s">
        <v>319</v>
      </c>
      <c r="X46" s="37" t="s">
        <v>61</v>
      </c>
    </row>
    <row r="47" s="139" customFormat="1" ht="44" customHeight="1" spans="1:24">
      <c r="A47" s="37">
        <v>36</v>
      </c>
      <c r="B47" s="37" t="s">
        <v>13</v>
      </c>
      <c r="C47" s="37" t="s">
        <v>320</v>
      </c>
      <c r="D47" s="37" t="s">
        <v>321</v>
      </c>
      <c r="E47" s="37" t="s">
        <v>90</v>
      </c>
      <c r="F47" s="37" t="s">
        <v>162</v>
      </c>
      <c r="G47" s="37" t="s">
        <v>148</v>
      </c>
      <c r="H47" s="148" t="s">
        <v>322</v>
      </c>
      <c r="I47" s="37">
        <v>23.2</v>
      </c>
      <c r="J47" s="37">
        <v>5</v>
      </c>
      <c r="K47" s="37">
        <f t="shared" si="11"/>
        <v>18.2</v>
      </c>
      <c r="L47" s="37" t="s">
        <v>60</v>
      </c>
      <c r="M47" s="37" t="s">
        <v>61</v>
      </c>
      <c r="N47" s="37" t="s">
        <v>60</v>
      </c>
      <c r="O47" s="37" t="s">
        <v>60</v>
      </c>
      <c r="P47" s="37" t="s">
        <v>60</v>
      </c>
      <c r="Q47" s="37" t="s">
        <v>61</v>
      </c>
      <c r="R47" s="35" t="s">
        <v>150</v>
      </c>
      <c r="S47" s="158" t="s">
        <v>151</v>
      </c>
      <c r="T47" s="37">
        <v>840</v>
      </c>
      <c r="U47" s="37">
        <v>530</v>
      </c>
      <c r="V47" s="37" t="s">
        <v>323</v>
      </c>
      <c r="W47" s="37" t="s">
        <v>324</v>
      </c>
      <c r="X47" s="37" t="s">
        <v>61</v>
      </c>
    </row>
    <row r="48" s="139" customFormat="1" ht="39" customHeight="1" spans="1:24">
      <c r="A48" s="37">
        <v>37</v>
      </c>
      <c r="B48" s="37" t="s">
        <v>13</v>
      </c>
      <c r="C48" s="37" t="s">
        <v>325</v>
      </c>
      <c r="D48" s="37" t="s">
        <v>326</v>
      </c>
      <c r="E48" s="37" t="s">
        <v>90</v>
      </c>
      <c r="F48" s="37" t="s">
        <v>162</v>
      </c>
      <c r="G48" s="37" t="s">
        <v>148</v>
      </c>
      <c r="H48" s="148" t="s">
        <v>327</v>
      </c>
      <c r="I48" s="37">
        <v>22</v>
      </c>
      <c r="J48" s="37">
        <v>5</v>
      </c>
      <c r="K48" s="37">
        <f t="shared" si="11"/>
        <v>17</v>
      </c>
      <c r="L48" s="37" t="s">
        <v>60</v>
      </c>
      <c r="M48" s="37" t="s">
        <v>61</v>
      </c>
      <c r="N48" s="37" t="s">
        <v>60</v>
      </c>
      <c r="O48" s="37" t="s">
        <v>60</v>
      </c>
      <c r="P48" s="37" t="s">
        <v>60</v>
      </c>
      <c r="Q48" s="37" t="s">
        <v>61</v>
      </c>
      <c r="R48" s="35" t="s">
        <v>150</v>
      </c>
      <c r="S48" s="158" t="s">
        <v>151</v>
      </c>
      <c r="T48" s="37">
        <v>1082</v>
      </c>
      <c r="U48" s="37">
        <v>832</v>
      </c>
      <c r="V48" s="37" t="s">
        <v>328</v>
      </c>
      <c r="W48" s="37" t="s">
        <v>329</v>
      </c>
      <c r="X48" s="37" t="s">
        <v>61</v>
      </c>
    </row>
    <row r="49" s="139" customFormat="1" ht="35" customHeight="1" spans="1:24">
      <c r="A49" s="37">
        <v>38</v>
      </c>
      <c r="B49" s="37" t="s">
        <v>13</v>
      </c>
      <c r="C49" s="37" t="s">
        <v>330</v>
      </c>
      <c r="D49" s="37" t="s">
        <v>331</v>
      </c>
      <c r="E49" s="37" t="s">
        <v>90</v>
      </c>
      <c r="F49" s="37" t="s">
        <v>162</v>
      </c>
      <c r="G49" s="37" t="s">
        <v>148</v>
      </c>
      <c r="H49" s="148" t="s">
        <v>332</v>
      </c>
      <c r="I49" s="37">
        <v>20</v>
      </c>
      <c r="J49" s="37">
        <v>5</v>
      </c>
      <c r="K49" s="37">
        <f t="shared" si="11"/>
        <v>15</v>
      </c>
      <c r="L49" s="37" t="s">
        <v>60</v>
      </c>
      <c r="M49" s="37" t="s">
        <v>61</v>
      </c>
      <c r="N49" s="37" t="s">
        <v>60</v>
      </c>
      <c r="O49" s="37" t="s">
        <v>60</v>
      </c>
      <c r="P49" s="37" t="s">
        <v>60</v>
      </c>
      <c r="Q49" s="37" t="s">
        <v>61</v>
      </c>
      <c r="R49" s="35" t="s">
        <v>150</v>
      </c>
      <c r="S49" s="158" t="s">
        <v>151</v>
      </c>
      <c r="T49" s="37">
        <v>1672</v>
      </c>
      <c r="U49" s="37">
        <v>1432</v>
      </c>
      <c r="V49" s="37" t="s">
        <v>333</v>
      </c>
      <c r="W49" s="37" t="s">
        <v>334</v>
      </c>
      <c r="X49" s="37" t="s">
        <v>61</v>
      </c>
    </row>
    <row r="50" s="139" customFormat="1" ht="50" customHeight="1" spans="1:24">
      <c r="A50" s="37">
        <v>39</v>
      </c>
      <c r="B50" s="37" t="s">
        <v>13</v>
      </c>
      <c r="C50" s="37" t="s">
        <v>335</v>
      </c>
      <c r="D50" s="37" t="s">
        <v>336</v>
      </c>
      <c r="E50" s="37" t="s">
        <v>90</v>
      </c>
      <c r="F50" s="37" t="s">
        <v>162</v>
      </c>
      <c r="G50" s="37" t="s">
        <v>148</v>
      </c>
      <c r="H50" s="148" t="s">
        <v>337</v>
      </c>
      <c r="I50" s="37">
        <v>20</v>
      </c>
      <c r="J50" s="37">
        <v>5</v>
      </c>
      <c r="K50" s="37">
        <f t="shared" si="11"/>
        <v>15</v>
      </c>
      <c r="L50" s="37" t="s">
        <v>60</v>
      </c>
      <c r="M50" s="37" t="s">
        <v>61</v>
      </c>
      <c r="N50" s="37" t="s">
        <v>60</v>
      </c>
      <c r="O50" s="37" t="s">
        <v>60</v>
      </c>
      <c r="P50" s="37" t="s">
        <v>60</v>
      </c>
      <c r="Q50" s="37" t="s">
        <v>61</v>
      </c>
      <c r="R50" s="35" t="s">
        <v>150</v>
      </c>
      <c r="S50" s="158" t="s">
        <v>151</v>
      </c>
      <c r="T50" s="37">
        <v>3211</v>
      </c>
      <c r="U50" s="37">
        <v>2180</v>
      </c>
      <c r="V50" s="37" t="s">
        <v>338</v>
      </c>
      <c r="W50" s="37" t="s">
        <v>339</v>
      </c>
      <c r="X50" s="37" t="s">
        <v>61</v>
      </c>
    </row>
    <row r="51" s="139" customFormat="1" ht="54" customHeight="1" spans="1:24">
      <c r="A51" s="37">
        <v>40</v>
      </c>
      <c r="B51" s="37" t="s">
        <v>13</v>
      </c>
      <c r="C51" s="37" t="s">
        <v>340</v>
      </c>
      <c r="D51" s="37" t="s">
        <v>341</v>
      </c>
      <c r="E51" s="37" t="s">
        <v>90</v>
      </c>
      <c r="F51" s="37" t="s">
        <v>162</v>
      </c>
      <c r="G51" s="37" t="s">
        <v>148</v>
      </c>
      <c r="H51" s="148" t="s">
        <v>342</v>
      </c>
      <c r="I51" s="37">
        <v>20</v>
      </c>
      <c r="J51" s="37">
        <v>5</v>
      </c>
      <c r="K51" s="37">
        <f t="shared" si="11"/>
        <v>15</v>
      </c>
      <c r="L51" s="37" t="s">
        <v>61</v>
      </c>
      <c r="M51" s="37" t="s">
        <v>61</v>
      </c>
      <c r="N51" s="37" t="s">
        <v>60</v>
      </c>
      <c r="O51" s="37" t="s">
        <v>60</v>
      </c>
      <c r="P51" s="37" t="s">
        <v>60</v>
      </c>
      <c r="Q51" s="37" t="s">
        <v>61</v>
      </c>
      <c r="R51" s="35" t="s">
        <v>150</v>
      </c>
      <c r="S51" s="158" t="s">
        <v>151</v>
      </c>
      <c r="T51" s="37">
        <v>1400</v>
      </c>
      <c r="U51" s="37">
        <v>600</v>
      </c>
      <c r="V51" s="37" t="s">
        <v>343</v>
      </c>
      <c r="W51" s="37" t="s">
        <v>344</v>
      </c>
      <c r="X51" s="37" t="s">
        <v>61</v>
      </c>
    </row>
    <row r="52" s="139" customFormat="1" ht="45" customHeight="1" spans="1:24">
      <c r="A52" s="37">
        <v>41</v>
      </c>
      <c r="B52" s="37" t="s">
        <v>13</v>
      </c>
      <c r="C52" s="37" t="s">
        <v>82</v>
      </c>
      <c r="D52" s="37" t="s">
        <v>345</v>
      </c>
      <c r="E52" s="37" t="s">
        <v>90</v>
      </c>
      <c r="F52" s="37" t="s">
        <v>162</v>
      </c>
      <c r="G52" s="37" t="s">
        <v>148</v>
      </c>
      <c r="H52" s="148" t="s">
        <v>346</v>
      </c>
      <c r="I52" s="37">
        <v>20</v>
      </c>
      <c r="J52" s="37">
        <v>5</v>
      </c>
      <c r="K52" s="37">
        <f t="shared" si="11"/>
        <v>15</v>
      </c>
      <c r="L52" s="37" t="s">
        <v>60</v>
      </c>
      <c r="M52" s="37" t="s">
        <v>61</v>
      </c>
      <c r="N52" s="37" t="s">
        <v>60</v>
      </c>
      <c r="O52" s="37" t="s">
        <v>60</v>
      </c>
      <c r="P52" s="37" t="s">
        <v>60</v>
      </c>
      <c r="Q52" s="37" t="s">
        <v>61</v>
      </c>
      <c r="R52" s="35" t="s">
        <v>150</v>
      </c>
      <c r="S52" s="158" t="s">
        <v>151</v>
      </c>
      <c r="T52" s="37">
        <v>2282</v>
      </c>
      <c r="U52" s="37">
        <v>800</v>
      </c>
      <c r="V52" s="37" t="s">
        <v>347</v>
      </c>
      <c r="W52" s="37" t="s">
        <v>88</v>
      </c>
      <c r="X52" s="37" t="s">
        <v>61</v>
      </c>
    </row>
    <row r="53" s="139" customFormat="1" ht="38" customHeight="1" spans="1:24">
      <c r="A53" s="37">
        <v>42</v>
      </c>
      <c r="B53" s="37" t="s">
        <v>13</v>
      </c>
      <c r="C53" s="37" t="s">
        <v>136</v>
      </c>
      <c r="D53" s="37" t="s">
        <v>348</v>
      </c>
      <c r="E53" s="37" t="s">
        <v>90</v>
      </c>
      <c r="F53" s="37" t="s">
        <v>162</v>
      </c>
      <c r="G53" s="37" t="s">
        <v>148</v>
      </c>
      <c r="H53" s="148" t="s">
        <v>349</v>
      </c>
      <c r="I53" s="37">
        <v>20</v>
      </c>
      <c r="J53" s="37">
        <v>5</v>
      </c>
      <c r="K53" s="37">
        <f t="shared" si="11"/>
        <v>15</v>
      </c>
      <c r="L53" s="37" t="s">
        <v>60</v>
      </c>
      <c r="M53" s="37" t="s">
        <v>61</v>
      </c>
      <c r="N53" s="37" t="s">
        <v>60</v>
      </c>
      <c r="O53" s="37" t="s">
        <v>60</v>
      </c>
      <c r="P53" s="37" t="s">
        <v>60</v>
      </c>
      <c r="Q53" s="37" t="s">
        <v>61</v>
      </c>
      <c r="R53" s="35" t="s">
        <v>150</v>
      </c>
      <c r="S53" s="158" t="s">
        <v>151</v>
      </c>
      <c r="T53" s="37">
        <v>996</v>
      </c>
      <c r="U53" s="37">
        <v>500</v>
      </c>
      <c r="V53" s="37" t="s">
        <v>350</v>
      </c>
      <c r="W53" s="37" t="s">
        <v>139</v>
      </c>
      <c r="X53" s="37" t="s">
        <v>61</v>
      </c>
    </row>
    <row r="54" s="139" customFormat="1" ht="44" customHeight="1" spans="1:24">
      <c r="A54" s="37">
        <v>43</v>
      </c>
      <c r="B54" s="37" t="s">
        <v>13</v>
      </c>
      <c r="C54" s="37" t="s">
        <v>154</v>
      </c>
      <c r="D54" s="37" t="s">
        <v>351</v>
      </c>
      <c r="E54" s="37" t="s">
        <v>90</v>
      </c>
      <c r="F54" s="37" t="s">
        <v>162</v>
      </c>
      <c r="G54" s="37" t="s">
        <v>148</v>
      </c>
      <c r="H54" s="148" t="s">
        <v>352</v>
      </c>
      <c r="I54" s="37">
        <v>20</v>
      </c>
      <c r="J54" s="37">
        <v>5</v>
      </c>
      <c r="K54" s="37">
        <f t="shared" si="11"/>
        <v>15</v>
      </c>
      <c r="L54" s="37" t="s">
        <v>60</v>
      </c>
      <c r="M54" s="37" t="s">
        <v>61</v>
      </c>
      <c r="N54" s="37" t="s">
        <v>60</v>
      </c>
      <c r="O54" s="37" t="s">
        <v>60</v>
      </c>
      <c r="P54" s="37" t="s">
        <v>60</v>
      </c>
      <c r="Q54" s="37" t="s">
        <v>61</v>
      </c>
      <c r="R54" s="35" t="s">
        <v>150</v>
      </c>
      <c r="S54" s="158" t="s">
        <v>151</v>
      </c>
      <c r="T54" s="37">
        <v>1600</v>
      </c>
      <c r="U54" s="37">
        <v>800</v>
      </c>
      <c r="V54" s="37" t="s">
        <v>353</v>
      </c>
      <c r="W54" s="37" t="s">
        <v>157</v>
      </c>
      <c r="X54" s="37" t="s">
        <v>61</v>
      </c>
    </row>
    <row r="55" s="139" customFormat="1" ht="40" customHeight="1" spans="1:24">
      <c r="A55" s="37">
        <v>44</v>
      </c>
      <c r="B55" s="37" t="s">
        <v>13</v>
      </c>
      <c r="C55" s="37" t="s">
        <v>55</v>
      </c>
      <c r="D55" s="37" t="s">
        <v>354</v>
      </c>
      <c r="E55" s="37" t="s">
        <v>90</v>
      </c>
      <c r="F55" s="37" t="s">
        <v>162</v>
      </c>
      <c r="G55" s="37" t="s">
        <v>148</v>
      </c>
      <c r="H55" s="148" t="s">
        <v>355</v>
      </c>
      <c r="I55" s="37">
        <v>20</v>
      </c>
      <c r="J55" s="37">
        <v>5</v>
      </c>
      <c r="K55" s="37">
        <f t="shared" si="11"/>
        <v>15</v>
      </c>
      <c r="L55" s="37" t="s">
        <v>60</v>
      </c>
      <c r="M55" s="37" t="s">
        <v>61</v>
      </c>
      <c r="N55" s="37" t="s">
        <v>60</v>
      </c>
      <c r="O55" s="37" t="s">
        <v>60</v>
      </c>
      <c r="P55" s="37" t="s">
        <v>60</v>
      </c>
      <c r="Q55" s="37" t="s">
        <v>61</v>
      </c>
      <c r="R55" s="35" t="s">
        <v>150</v>
      </c>
      <c r="S55" s="158" t="s">
        <v>151</v>
      </c>
      <c r="T55" s="37">
        <v>460</v>
      </c>
      <c r="U55" s="37">
        <v>300</v>
      </c>
      <c r="V55" s="37" t="s">
        <v>356</v>
      </c>
      <c r="W55" s="37" t="s">
        <v>65</v>
      </c>
      <c r="X55" s="37" t="s">
        <v>61</v>
      </c>
    </row>
    <row r="56" s="139" customFormat="1" ht="42" customHeight="1" spans="1:24">
      <c r="A56" s="37">
        <v>45</v>
      </c>
      <c r="B56" s="37" t="s">
        <v>13</v>
      </c>
      <c r="C56" s="37" t="s">
        <v>163</v>
      </c>
      <c r="D56" s="37" t="s">
        <v>357</v>
      </c>
      <c r="E56" s="37" t="s">
        <v>90</v>
      </c>
      <c r="F56" s="37" t="s">
        <v>162</v>
      </c>
      <c r="G56" s="37" t="s">
        <v>148</v>
      </c>
      <c r="H56" s="148" t="s">
        <v>358</v>
      </c>
      <c r="I56" s="37">
        <v>20</v>
      </c>
      <c r="J56" s="37">
        <v>5</v>
      </c>
      <c r="K56" s="37">
        <f t="shared" si="11"/>
        <v>15</v>
      </c>
      <c r="L56" s="37" t="s">
        <v>60</v>
      </c>
      <c r="M56" s="37" t="s">
        <v>61</v>
      </c>
      <c r="N56" s="37" t="s">
        <v>60</v>
      </c>
      <c r="O56" s="37" t="s">
        <v>60</v>
      </c>
      <c r="P56" s="37" t="s">
        <v>60</v>
      </c>
      <c r="Q56" s="37" t="s">
        <v>61</v>
      </c>
      <c r="R56" s="35" t="s">
        <v>150</v>
      </c>
      <c r="S56" s="158" t="s">
        <v>151</v>
      </c>
      <c r="T56" s="37">
        <v>1250</v>
      </c>
      <c r="U56" s="37">
        <v>1023</v>
      </c>
      <c r="V56" s="37" t="s">
        <v>359</v>
      </c>
      <c r="W56" s="37" t="s">
        <v>165</v>
      </c>
      <c r="X56" s="37" t="s">
        <v>61</v>
      </c>
    </row>
    <row r="57" s="139" customFormat="1" ht="43" customHeight="1" spans="1:24">
      <c r="A57" s="37">
        <v>46</v>
      </c>
      <c r="B57" s="37" t="s">
        <v>13</v>
      </c>
      <c r="C57" s="37" t="s">
        <v>360</v>
      </c>
      <c r="D57" s="37" t="s">
        <v>361</v>
      </c>
      <c r="E57" s="37" t="s">
        <v>90</v>
      </c>
      <c r="F57" s="37" t="s">
        <v>162</v>
      </c>
      <c r="G57" s="37" t="s">
        <v>148</v>
      </c>
      <c r="H57" s="148" t="s">
        <v>362</v>
      </c>
      <c r="I57" s="37">
        <v>20</v>
      </c>
      <c r="J57" s="37">
        <v>5</v>
      </c>
      <c r="K57" s="37">
        <f t="shared" si="11"/>
        <v>15</v>
      </c>
      <c r="L57" s="37" t="s">
        <v>60</v>
      </c>
      <c r="M57" s="37" t="s">
        <v>61</v>
      </c>
      <c r="N57" s="37" t="s">
        <v>60</v>
      </c>
      <c r="O57" s="37" t="s">
        <v>60</v>
      </c>
      <c r="P57" s="37" t="s">
        <v>60</v>
      </c>
      <c r="Q57" s="37" t="s">
        <v>61</v>
      </c>
      <c r="R57" s="35" t="s">
        <v>150</v>
      </c>
      <c r="S57" s="158" t="s">
        <v>151</v>
      </c>
      <c r="T57" s="37">
        <v>1452</v>
      </c>
      <c r="U57" s="37">
        <v>1000</v>
      </c>
      <c r="V57" s="37" t="s">
        <v>363</v>
      </c>
      <c r="W57" s="37" t="s">
        <v>364</v>
      </c>
      <c r="X57" s="37" t="s">
        <v>61</v>
      </c>
    </row>
    <row r="58" s="139" customFormat="1" ht="39" customHeight="1" spans="1:24">
      <c r="A58" s="37">
        <v>47</v>
      </c>
      <c r="B58" s="37" t="s">
        <v>13</v>
      </c>
      <c r="C58" s="37" t="s">
        <v>167</v>
      </c>
      <c r="D58" s="37" t="s">
        <v>365</v>
      </c>
      <c r="E58" s="37" t="s">
        <v>90</v>
      </c>
      <c r="F58" s="37" t="s">
        <v>162</v>
      </c>
      <c r="G58" s="37" t="s">
        <v>148</v>
      </c>
      <c r="H58" s="148" t="s">
        <v>366</v>
      </c>
      <c r="I58" s="37">
        <v>20</v>
      </c>
      <c r="J58" s="37">
        <v>5</v>
      </c>
      <c r="K58" s="37">
        <f t="shared" si="11"/>
        <v>15</v>
      </c>
      <c r="L58" s="37" t="s">
        <v>60</v>
      </c>
      <c r="M58" s="37" t="s">
        <v>61</v>
      </c>
      <c r="N58" s="37" t="s">
        <v>60</v>
      </c>
      <c r="O58" s="37" t="s">
        <v>60</v>
      </c>
      <c r="P58" s="37" t="s">
        <v>60</v>
      </c>
      <c r="Q58" s="37" t="s">
        <v>61</v>
      </c>
      <c r="R58" s="35" t="s">
        <v>150</v>
      </c>
      <c r="S58" s="158" t="s">
        <v>151</v>
      </c>
      <c r="T58" s="37">
        <v>860</v>
      </c>
      <c r="U58" s="37">
        <v>300</v>
      </c>
      <c r="V58" s="37" t="s">
        <v>367</v>
      </c>
      <c r="W58" s="37" t="s">
        <v>169</v>
      </c>
      <c r="X58" s="37" t="s">
        <v>61</v>
      </c>
    </row>
    <row r="59" s="139" customFormat="1" ht="39" customHeight="1" spans="1:24">
      <c r="A59" s="37">
        <v>48</v>
      </c>
      <c r="B59" s="37" t="s">
        <v>13</v>
      </c>
      <c r="C59" s="37" t="s">
        <v>141</v>
      </c>
      <c r="D59" s="37" t="s">
        <v>368</v>
      </c>
      <c r="E59" s="37" t="s">
        <v>90</v>
      </c>
      <c r="F59" s="37" t="s">
        <v>162</v>
      </c>
      <c r="G59" s="37" t="s">
        <v>148</v>
      </c>
      <c r="H59" s="148" t="s">
        <v>369</v>
      </c>
      <c r="I59" s="37">
        <v>20</v>
      </c>
      <c r="J59" s="37">
        <v>5</v>
      </c>
      <c r="K59" s="37">
        <f t="shared" si="11"/>
        <v>15</v>
      </c>
      <c r="L59" s="37" t="s">
        <v>60</v>
      </c>
      <c r="M59" s="37" t="s">
        <v>61</v>
      </c>
      <c r="N59" s="37" t="s">
        <v>60</v>
      </c>
      <c r="O59" s="37" t="s">
        <v>60</v>
      </c>
      <c r="P59" s="37" t="s">
        <v>60</v>
      </c>
      <c r="Q59" s="37" t="s">
        <v>61</v>
      </c>
      <c r="R59" s="35" t="s">
        <v>150</v>
      </c>
      <c r="S59" s="158" t="s">
        <v>151</v>
      </c>
      <c r="T59" s="37">
        <v>1920</v>
      </c>
      <c r="U59" s="37">
        <v>850</v>
      </c>
      <c r="V59" s="37" t="s">
        <v>370</v>
      </c>
      <c r="W59" s="37" t="s">
        <v>145</v>
      </c>
      <c r="X59" s="37" t="s">
        <v>61</v>
      </c>
    </row>
    <row r="60" s="139" customFormat="1" ht="42" customHeight="1" spans="1:24">
      <c r="A60" s="37">
        <v>49</v>
      </c>
      <c r="B60" s="37" t="s">
        <v>13</v>
      </c>
      <c r="C60" s="37" t="s">
        <v>371</v>
      </c>
      <c r="D60" s="37" t="s">
        <v>372</v>
      </c>
      <c r="E60" s="37" t="s">
        <v>90</v>
      </c>
      <c r="F60" s="37" t="s">
        <v>162</v>
      </c>
      <c r="G60" s="37" t="s">
        <v>148</v>
      </c>
      <c r="H60" s="148" t="s">
        <v>373</v>
      </c>
      <c r="I60" s="37">
        <v>20</v>
      </c>
      <c r="J60" s="37">
        <v>5</v>
      </c>
      <c r="K60" s="37">
        <f t="shared" si="11"/>
        <v>15</v>
      </c>
      <c r="L60" s="37" t="s">
        <v>60</v>
      </c>
      <c r="M60" s="37" t="s">
        <v>61</v>
      </c>
      <c r="N60" s="37" t="s">
        <v>60</v>
      </c>
      <c r="O60" s="37" t="s">
        <v>60</v>
      </c>
      <c r="P60" s="37" t="s">
        <v>60</v>
      </c>
      <c r="Q60" s="37" t="s">
        <v>61</v>
      </c>
      <c r="R60" s="35" t="s">
        <v>150</v>
      </c>
      <c r="S60" s="158" t="s">
        <v>151</v>
      </c>
      <c r="T60" s="37">
        <v>1400</v>
      </c>
      <c r="U60" s="37">
        <v>700</v>
      </c>
      <c r="V60" s="37" t="s">
        <v>374</v>
      </c>
      <c r="W60" s="37" t="s">
        <v>375</v>
      </c>
      <c r="X60" s="37" t="s">
        <v>61</v>
      </c>
    </row>
    <row r="61" s="139" customFormat="1" ht="42" customHeight="1" spans="1:24">
      <c r="A61" s="37">
        <v>50</v>
      </c>
      <c r="B61" s="37" t="s">
        <v>13</v>
      </c>
      <c r="C61" s="37" t="s">
        <v>376</v>
      </c>
      <c r="D61" s="37" t="s">
        <v>377</v>
      </c>
      <c r="E61" s="37" t="s">
        <v>90</v>
      </c>
      <c r="F61" s="37" t="s">
        <v>162</v>
      </c>
      <c r="G61" s="37" t="s">
        <v>148</v>
      </c>
      <c r="H61" s="149" t="s">
        <v>378</v>
      </c>
      <c r="I61" s="37">
        <v>20</v>
      </c>
      <c r="J61" s="37">
        <v>5</v>
      </c>
      <c r="K61" s="37">
        <f t="shared" si="11"/>
        <v>15</v>
      </c>
      <c r="L61" s="37" t="s">
        <v>60</v>
      </c>
      <c r="M61" s="37" t="s">
        <v>61</v>
      </c>
      <c r="N61" s="37" t="s">
        <v>60</v>
      </c>
      <c r="O61" s="37" t="s">
        <v>60</v>
      </c>
      <c r="P61" s="37" t="s">
        <v>60</v>
      </c>
      <c r="Q61" s="37" t="s">
        <v>61</v>
      </c>
      <c r="R61" s="35" t="s">
        <v>150</v>
      </c>
      <c r="S61" s="158" t="s">
        <v>151</v>
      </c>
      <c r="T61" s="37">
        <v>715</v>
      </c>
      <c r="U61" s="37">
        <v>436</v>
      </c>
      <c r="V61" s="37" t="s">
        <v>379</v>
      </c>
      <c r="W61" s="37" t="s">
        <v>380</v>
      </c>
      <c r="X61" s="37" t="s">
        <v>61</v>
      </c>
    </row>
    <row r="62" s="139" customFormat="1" ht="45" customHeight="1" spans="1:24">
      <c r="A62" s="37">
        <v>51</v>
      </c>
      <c r="B62" s="37" t="s">
        <v>13</v>
      </c>
      <c r="C62" s="37" t="s">
        <v>233</v>
      </c>
      <c r="D62" s="37" t="s">
        <v>381</v>
      </c>
      <c r="E62" s="37" t="s">
        <v>90</v>
      </c>
      <c r="F62" s="37" t="s">
        <v>162</v>
      </c>
      <c r="G62" s="37" t="s">
        <v>148</v>
      </c>
      <c r="H62" s="149" t="s">
        <v>382</v>
      </c>
      <c r="I62" s="37">
        <v>20</v>
      </c>
      <c r="J62" s="37">
        <v>5</v>
      </c>
      <c r="K62" s="37">
        <f t="shared" si="11"/>
        <v>15</v>
      </c>
      <c r="L62" s="37" t="s">
        <v>60</v>
      </c>
      <c r="M62" s="37" t="s">
        <v>61</v>
      </c>
      <c r="N62" s="37" t="s">
        <v>60</v>
      </c>
      <c r="O62" s="37" t="s">
        <v>60</v>
      </c>
      <c r="P62" s="37" t="s">
        <v>60</v>
      </c>
      <c r="Q62" s="37" t="s">
        <v>61</v>
      </c>
      <c r="R62" s="35" t="s">
        <v>150</v>
      </c>
      <c r="S62" s="158" t="s">
        <v>151</v>
      </c>
      <c r="T62" s="37">
        <v>1700</v>
      </c>
      <c r="U62" s="37">
        <v>1200</v>
      </c>
      <c r="V62" s="37" t="s">
        <v>383</v>
      </c>
      <c r="W62" s="37" t="s">
        <v>235</v>
      </c>
      <c r="X62" s="37" t="s">
        <v>61</v>
      </c>
    </row>
    <row r="63" s="139" customFormat="1" ht="44" customHeight="1" spans="1:24">
      <c r="A63" s="37">
        <v>52</v>
      </c>
      <c r="B63" s="37" t="s">
        <v>13</v>
      </c>
      <c r="C63" s="37" t="s">
        <v>384</v>
      </c>
      <c r="D63" s="37" t="s">
        <v>385</v>
      </c>
      <c r="E63" s="37" t="s">
        <v>90</v>
      </c>
      <c r="F63" s="37" t="s">
        <v>162</v>
      </c>
      <c r="G63" s="37" t="s">
        <v>148</v>
      </c>
      <c r="H63" s="148" t="s">
        <v>386</v>
      </c>
      <c r="I63" s="37">
        <v>20</v>
      </c>
      <c r="J63" s="37">
        <v>5</v>
      </c>
      <c r="K63" s="37">
        <f t="shared" si="11"/>
        <v>15</v>
      </c>
      <c r="L63" s="37" t="s">
        <v>60</v>
      </c>
      <c r="M63" s="37" t="s">
        <v>61</v>
      </c>
      <c r="N63" s="37" t="s">
        <v>60</v>
      </c>
      <c r="O63" s="37" t="s">
        <v>60</v>
      </c>
      <c r="P63" s="37" t="s">
        <v>60</v>
      </c>
      <c r="Q63" s="37" t="s">
        <v>61</v>
      </c>
      <c r="R63" s="35" t="s">
        <v>150</v>
      </c>
      <c r="S63" s="158" t="s">
        <v>151</v>
      </c>
      <c r="T63" s="37">
        <v>2885</v>
      </c>
      <c r="U63" s="37">
        <v>1230</v>
      </c>
      <c r="V63" s="37" t="s">
        <v>387</v>
      </c>
      <c r="W63" s="37" t="s">
        <v>388</v>
      </c>
      <c r="X63" s="37" t="s">
        <v>61</v>
      </c>
    </row>
    <row r="64" s="139" customFormat="1" ht="45" customHeight="1" spans="1:24">
      <c r="A64" s="37">
        <v>53</v>
      </c>
      <c r="B64" s="37" t="s">
        <v>13</v>
      </c>
      <c r="C64" s="37" t="s">
        <v>389</v>
      </c>
      <c r="D64" s="37" t="s">
        <v>390</v>
      </c>
      <c r="E64" s="37" t="s">
        <v>90</v>
      </c>
      <c r="F64" s="37" t="s">
        <v>162</v>
      </c>
      <c r="G64" s="37" t="s">
        <v>148</v>
      </c>
      <c r="H64" s="148" t="s">
        <v>391</v>
      </c>
      <c r="I64" s="37">
        <v>20</v>
      </c>
      <c r="J64" s="37">
        <v>5</v>
      </c>
      <c r="K64" s="37">
        <f t="shared" si="11"/>
        <v>15</v>
      </c>
      <c r="L64" s="37" t="s">
        <v>60</v>
      </c>
      <c r="M64" s="37" t="s">
        <v>61</v>
      </c>
      <c r="N64" s="37" t="s">
        <v>60</v>
      </c>
      <c r="O64" s="37" t="s">
        <v>60</v>
      </c>
      <c r="P64" s="37" t="s">
        <v>60</v>
      </c>
      <c r="Q64" s="37" t="s">
        <v>61</v>
      </c>
      <c r="R64" s="35" t="s">
        <v>150</v>
      </c>
      <c r="S64" s="158" t="s">
        <v>151</v>
      </c>
      <c r="T64" s="37">
        <v>570</v>
      </c>
      <c r="U64" s="37">
        <v>60</v>
      </c>
      <c r="V64" s="37" t="s">
        <v>392</v>
      </c>
      <c r="W64" s="37" t="s">
        <v>393</v>
      </c>
      <c r="X64" s="37" t="s">
        <v>61</v>
      </c>
    </row>
    <row r="65" s="139" customFormat="1" ht="39" customHeight="1" spans="1:24">
      <c r="A65" s="37">
        <v>54</v>
      </c>
      <c r="B65" s="37" t="s">
        <v>13</v>
      </c>
      <c r="C65" s="37" t="s">
        <v>394</v>
      </c>
      <c r="D65" s="37" t="s">
        <v>395</v>
      </c>
      <c r="E65" s="37" t="s">
        <v>90</v>
      </c>
      <c r="F65" s="37" t="s">
        <v>162</v>
      </c>
      <c r="G65" s="37" t="s">
        <v>148</v>
      </c>
      <c r="H65" s="148" t="s">
        <v>396</v>
      </c>
      <c r="I65" s="37">
        <v>20</v>
      </c>
      <c r="J65" s="37">
        <v>5</v>
      </c>
      <c r="K65" s="37">
        <f t="shared" si="11"/>
        <v>15</v>
      </c>
      <c r="L65" s="37" t="s">
        <v>60</v>
      </c>
      <c r="M65" s="37" t="s">
        <v>61</v>
      </c>
      <c r="N65" s="37" t="s">
        <v>60</v>
      </c>
      <c r="O65" s="37" t="s">
        <v>60</v>
      </c>
      <c r="P65" s="37" t="s">
        <v>60</v>
      </c>
      <c r="Q65" s="37" t="s">
        <v>61</v>
      </c>
      <c r="R65" s="35" t="s">
        <v>150</v>
      </c>
      <c r="S65" s="158" t="s">
        <v>151</v>
      </c>
      <c r="T65" s="37">
        <v>1078</v>
      </c>
      <c r="U65" s="37">
        <v>120</v>
      </c>
      <c r="V65" s="37" t="s">
        <v>397</v>
      </c>
      <c r="W65" s="37" t="s">
        <v>398</v>
      </c>
      <c r="X65" s="37" t="s">
        <v>61</v>
      </c>
    </row>
    <row r="66" s="139" customFormat="1" ht="44" customHeight="1" spans="1:24">
      <c r="A66" s="37">
        <v>55</v>
      </c>
      <c r="B66" s="37" t="s">
        <v>13</v>
      </c>
      <c r="C66" s="37" t="s">
        <v>177</v>
      </c>
      <c r="D66" s="37" t="s">
        <v>399</v>
      </c>
      <c r="E66" s="37" t="s">
        <v>90</v>
      </c>
      <c r="F66" s="37" t="s">
        <v>162</v>
      </c>
      <c r="G66" s="37" t="s">
        <v>148</v>
      </c>
      <c r="H66" s="148" t="s">
        <v>400</v>
      </c>
      <c r="I66" s="37">
        <v>20</v>
      </c>
      <c r="J66" s="37">
        <v>5</v>
      </c>
      <c r="K66" s="37">
        <f t="shared" si="11"/>
        <v>15</v>
      </c>
      <c r="L66" s="37" t="s">
        <v>60</v>
      </c>
      <c r="M66" s="37" t="s">
        <v>61</v>
      </c>
      <c r="N66" s="37" t="s">
        <v>60</v>
      </c>
      <c r="O66" s="37" t="s">
        <v>60</v>
      </c>
      <c r="P66" s="37" t="s">
        <v>60</v>
      </c>
      <c r="Q66" s="37" t="s">
        <v>61</v>
      </c>
      <c r="R66" s="35" t="s">
        <v>150</v>
      </c>
      <c r="S66" s="158" t="s">
        <v>151</v>
      </c>
      <c r="T66" s="37">
        <v>1151</v>
      </c>
      <c r="U66" s="37">
        <v>720</v>
      </c>
      <c r="V66" s="37" t="s">
        <v>401</v>
      </c>
      <c r="W66" s="37" t="s">
        <v>180</v>
      </c>
      <c r="X66" s="37" t="s">
        <v>61</v>
      </c>
    </row>
    <row r="67" s="139" customFormat="1" ht="28" customHeight="1" spans="1:24">
      <c r="A67" s="37" t="s">
        <v>402</v>
      </c>
      <c r="B67" s="37"/>
      <c r="C67" s="37"/>
      <c r="D67" s="37"/>
      <c r="E67" s="37"/>
      <c r="F67" s="37"/>
      <c r="G67" s="37"/>
      <c r="H67" s="37"/>
      <c r="I67" s="37">
        <f>SUM(I45:I66)</f>
        <v>447</v>
      </c>
      <c r="J67" s="37">
        <f>SUM(J45:J66)</f>
        <v>110</v>
      </c>
      <c r="K67" s="37">
        <f t="shared" si="11"/>
        <v>337</v>
      </c>
      <c r="L67" s="37"/>
      <c r="M67" s="37"/>
      <c r="N67" s="37"/>
      <c r="O67" s="37"/>
      <c r="P67" s="37"/>
      <c r="Q67" s="37"/>
      <c r="R67" s="35"/>
      <c r="S67" s="158"/>
      <c r="T67" s="37"/>
      <c r="U67" s="37"/>
      <c r="V67" s="37"/>
      <c r="W67" s="37"/>
      <c r="X67" s="37"/>
    </row>
    <row r="68" s="139" customFormat="1" ht="46" customHeight="1" spans="1:24">
      <c r="A68" s="37">
        <v>56</v>
      </c>
      <c r="B68" s="37" t="s">
        <v>403</v>
      </c>
      <c r="C68" s="37" t="s">
        <v>125</v>
      </c>
      <c r="D68" s="37" t="s">
        <v>404</v>
      </c>
      <c r="E68" s="37" t="s">
        <v>90</v>
      </c>
      <c r="F68" s="37" t="s">
        <v>162</v>
      </c>
      <c r="G68" s="37" t="s">
        <v>148</v>
      </c>
      <c r="H68" s="148" t="s">
        <v>405</v>
      </c>
      <c r="I68" s="37">
        <v>26</v>
      </c>
      <c r="J68" s="37">
        <v>5</v>
      </c>
      <c r="K68" s="37">
        <f t="shared" si="11"/>
        <v>21</v>
      </c>
      <c r="L68" s="37" t="s">
        <v>60</v>
      </c>
      <c r="M68" s="37" t="s">
        <v>61</v>
      </c>
      <c r="N68" s="37" t="s">
        <v>60</v>
      </c>
      <c r="O68" s="37" t="s">
        <v>60</v>
      </c>
      <c r="P68" s="37" t="s">
        <v>60</v>
      </c>
      <c r="Q68" s="37" t="s">
        <v>61</v>
      </c>
      <c r="R68" s="35" t="s">
        <v>150</v>
      </c>
      <c r="S68" s="37" t="s">
        <v>406</v>
      </c>
      <c r="T68" s="37">
        <v>2600</v>
      </c>
      <c r="U68" s="37">
        <v>1100</v>
      </c>
      <c r="V68" s="37" t="s">
        <v>407</v>
      </c>
      <c r="W68" s="37"/>
      <c r="X68" s="37" t="s">
        <v>61</v>
      </c>
    </row>
    <row r="69" s="139" customFormat="1" ht="44" customHeight="1" spans="1:24">
      <c r="A69" s="37">
        <v>57</v>
      </c>
      <c r="B69" s="37" t="s">
        <v>403</v>
      </c>
      <c r="C69" s="37" t="s">
        <v>408</v>
      </c>
      <c r="D69" s="37" t="s">
        <v>409</v>
      </c>
      <c r="E69" s="37" t="s">
        <v>90</v>
      </c>
      <c r="F69" s="37" t="s">
        <v>162</v>
      </c>
      <c r="G69" s="37" t="s">
        <v>148</v>
      </c>
      <c r="H69" s="148" t="s">
        <v>410</v>
      </c>
      <c r="I69" s="37">
        <v>30</v>
      </c>
      <c r="J69" s="37">
        <v>5</v>
      </c>
      <c r="K69" s="37">
        <f t="shared" si="11"/>
        <v>25</v>
      </c>
      <c r="L69" s="37" t="s">
        <v>60</v>
      </c>
      <c r="M69" s="37" t="s">
        <v>61</v>
      </c>
      <c r="N69" s="37" t="s">
        <v>60</v>
      </c>
      <c r="O69" s="37" t="s">
        <v>60</v>
      </c>
      <c r="P69" s="37" t="s">
        <v>60</v>
      </c>
      <c r="Q69" s="37" t="s">
        <v>61</v>
      </c>
      <c r="R69" s="35" t="s">
        <v>150</v>
      </c>
      <c r="S69" s="37" t="s">
        <v>406</v>
      </c>
      <c r="T69" s="37">
        <v>900</v>
      </c>
      <c r="U69" s="37">
        <v>400</v>
      </c>
      <c r="V69" s="37" t="s">
        <v>411</v>
      </c>
      <c r="W69" s="37"/>
      <c r="X69" s="37" t="s">
        <v>61</v>
      </c>
    </row>
    <row r="70" s="139" customFormat="1" ht="41" customHeight="1" spans="1:24">
      <c r="A70" s="37">
        <v>58</v>
      </c>
      <c r="B70" s="37" t="s">
        <v>403</v>
      </c>
      <c r="C70" s="37" t="s">
        <v>412</v>
      </c>
      <c r="D70" s="37" t="s">
        <v>413</v>
      </c>
      <c r="E70" s="37" t="s">
        <v>90</v>
      </c>
      <c r="F70" s="37" t="s">
        <v>162</v>
      </c>
      <c r="G70" s="37" t="s">
        <v>148</v>
      </c>
      <c r="H70" s="148" t="s">
        <v>414</v>
      </c>
      <c r="I70" s="37">
        <v>30</v>
      </c>
      <c r="J70" s="37">
        <v>5</v>
      </c>
      <c r="K70" s="37">
        <f t="shared" si="11"/>
        <v>25</v>
      </c>
      <c r="L70" s="37" t="s">
        <v>60</v>
      </c>
      <c r="M70" s="37" t="s">
        <v>61</v>
      </c>
      <c r="N70" s="37" t="s">
        <v>60</v>
      </c>
      <c r="O70" s="37" t="s">
        <v>60</v>
      </c>
      <c r="P70" s="37" t="s">
        <v>60</v>
      </c>
      <c r="Q70" s="37" t="s">
        <v>61</v>
      </c>
      <c r="R70" s="35" t="s">
        <v>150</v>
      </c>
      <c r="S70" s="37" t="s">
        <v>406</v>
      </c>
      <c r="T70" s="37">
        <v>800</v>
      </c>
      <c r="U70" s="37">
        <v>800</v>
      </c>
      <c r="V70" s="37" t="s">
        <v>415</v>
      </c>
      <c r="W70" s="37"/>
      <c r="X70" s="37" t="s">
        <v>61</v>
      </c>
    </row>
    <row r="71" s="139" customFormat="1" ht="41" customHeight="1" spans="1:24">
      <c r="A71" s="37">
        <v>59</v>
      </c>
      <c r="B71" s="37" t="s">
        <v>403</v>
      </c>
      <c r="C71" s="37" t="s">
        <v>270</v>
      </c>
      <c r="D71" s="37" t="s">
        <v>416</v>
      </c>
      <c r="E71" s="37" t="s">
        <v>90</v>
      </c>
      <c r="F71" s="37" t="s">
        <v>162</v>
      </c>
      <c r="G71" s="37" t="s">
        <v>148</v>
      </c>
      <c r="H71" s="148" t="s">
        <v>417</v>
      </c>
      <c r="I71" s="37">
        <v>20</v>
      </c>
      <c r="J71" s="37">
        <v>5</v>
      </c>
      <c r="K71" s="37">
        <f t="shared" si="11"/>
        <v>15</v>
      </c>
      <c r="L71" s="37" t="s">
        <v>60</v>
      </c>
      <c r="M71" s="37" t="s">
        <v>61</v>
      </c>
      <c r="N71" s="37" t="s">
        <v>60</v>
      </c>
      <c r="O71" s="37" t="s">
        <v>60</v>
      </c>
      <c r="P71" s="37" t="s">
        <v>60</v>
      </c>
      <c r="Q71" s="37" t="s">
        <v>61</v>
      </c>
      <c r="R71" s="35" t="s">
        <v>150</v>
      </c>
      <c r="S71" s="37" t="s">
        <v>406</v>
      </c>
      <c r="T71" s="37">
        <v>2200</v>
      </c>
      <c r="U71" s="37">
        <v>1300</v>
      </c>
      <c r="V71" s="37" t="s">
        <v>418</v>
      </c>
      <c r="W71" s="37" t="s">
        <v>254</v>
      </c>
      <c r="X71" s="37" t="s">
        <v>61</v>
      </c>
    </row>
    <row r="72" s="139" customFormat="1" ht="28" customHeight="1" spans="1:24">
      <c r="A72" s="37" t="s">
        <v>419</v>
      </c>
      <c r="B72" s="37"/>
      <c r="C72" s="37"/>
      <c r="D72" s="37"/>
      <c r="E72" s="37"/>
      <c r="F72" s="37"/>
      <c r="G72" s="37"/>
      <c r="H72" s="37"/>
      <c r="I72" s="37">
        <f>SUM(I68:I71)</f>
        <v>106</v>
      </c>
      <c r="J72" s="37">
        <f>SUM(J68:J71)</f>
        <v>20</v>
      </c>
      <c r="K72" s="37">
        <f t="shared" si="11"/>
        <v>86</v>
      </c>
      <c r="L72" s="168"/>
      <c r="M72" s="168"/>
      <c r="N72" s="168"/>
      <c r="O72" s="168"/>
      <c r="P72" s="168"/>
      <c r="Q72" s="168"/>
      <c r="R72" s="35"/>
      <c r="S72" s="168"/>
      <c r="T72" s="168"/>
      <c r="U72" s="168"/>
      <c r="V72" s="168"/>
      <c r="W72" s="168"/>
      <c r="X72" s="168"/>
    </row>
    <row r="73" s="139" customFormat="1" ht="42" customHeight="1" spans="1:24">
      <c r="A73" s="37">
        <v>60</v>
      </c>
      <c r="B73" s="37" t="s">
        <v>16</v>
      </c>
      <c r="C73" s="37" t="s">
        <v>420</v>
      </c>
      <c r="D73" s="37" t="s">
        <v>421</v>
      </c>
      <c r="E73" s="37" t="s">
        <v>147</v>
      </c>
      <c r="F73" s="37" t="s">
        <v>162</v>
      </c>
      <c r="G73" s="37" t="s">
        <v>148</v>
      </c>
      <c r="H73" s="148" t="s">
        <v>422</v>
      </c>
      <c r="I73" s="37">
        <v>20</v>
      </c>
      <c r="J73" s="37">
        <v>5</v>
      </c>
      <c r="K73" s="37">
        <f t="shared" si="11"/>
        <v>15</v>
      </c>
      <c r="L73" s="37" t="s">
        <v>60</v>
      </c>
      <c r="M73" s="37" t="s">
        <v>61</v>
      </c>
      <c r="N73" s="37" t="s">
        <v>60</v>
      </c>
      <c r="O73" s="37" t="s">
        <v>60</v>
      </c>
      <c r="P73" s="37" t="s">
        <v>60</v>
      </c>
      <c r="Q73" s="37" t="s">
        <v>61</v>
      </c>
      <c r="R73" s="35" t="s">
        <v>150</v>
      </c>
      <c r="S73" s="37" t="s">
        <v>151</v>
      </c>
      <c r="T73" s="37">
        <v>1200</v>
      </c>
      <c r="U73" s="37">
        <v>1200</v>
      </c>
      <c r="V73" s="37" t="s">
        <v>420</v>
      </c>
      <c r="W73" s="37"/>
      <c r="X73" s="37" t="s">
        <v>61</v>
      </c>
    </row>
    <row r="74" s="139" customFormat="1" ht="50" customHeight="1" spans="1:24">
      <c r="A74" s="37">
        <v>61</v>
      </c>
      <c r="B74" s="37" t="s">
        <v>16</v>
      </c>
      <c r="C74" s="37" t="s">
        <v>93</v>
      </c>
      <c r="D74" s="37" t="s">
        <v>423</v>
      </c>
      <c r="E74" s="37" t="s">
        <v>147</v>
      </c>
      <c r="F74" s="37" t="s">
        <v>162</v>
      </c>
      <c r="G74" s="37" t="s">
        <v>148</v>
      </c>
      <c r="H74" s="148" t="s">
        <v>424</v>
      </c>
      <c r="I74" s="37">
        <v>20</v>
      </c>
      <c r="J74" s="37">
        <v>5</v>
      </c>
      <c r="K74" s="37">
        <f t="shared" si="11"/>
        <v>15</v>
      </c>
      <c r="L74" s="37" t="s">
        <v>60</v>
      </c>
      <c r="M74" s="37" t="s">
        <v>61</v>
      </c>
      <c r="N74" s="37" t="s">
        <v>60</v>
      </c>
      <c r="O74" s="37" t="s">
        <v>60</v>
      </c>
      <c r="P74" s="37" t="s">
        <v>60</v>
      </c>
      <c r="Q74" s="37" t="s">
        <v>61</v>
      </c>
      <c r="R74" s="35" t="s">
        <v>150</v>
      </c>
      <c r="S74" s="37" t="s">
        <v>151</v>
      </c>
      <c r="T74" s="37">
        <v>460</v>
      </c>
      <c r="U74" s="37">
        <v>460</v>
      </c>
      <c r="V74" s="37" t="s">
        <v>93</v>
      </c>
      <c r="W74" s="152"/>
      <c r="X74" s="37" t="s">
        <v>61</v>
      </c>
    </row>
    <row r="75" s="139" customFormat="1" ht="45" customHeight="1" spans="1:24">
      <c r="A75" s="37">
        <v>62</v>
      </c>
      <c r="B75" s="37" t="s">
        <v>16</v>
      </c>
      <c r="C75" s="37" t="s">
        <v>425</v>
      </c>
      <c r="D75" s="37" t="s">
        <v>426</v>
      </c>
      <c r="E75" s="37" t="s">
        <v>147</v>
      </c>
      <c r="F75" s="37" t="s">
        <v>162</v>
      </c>
      <c r="G75" s="37" t="s">
        <v>148</v>
      </c>
      <c r="H75" s="148" t="s">
        <v>427</v>
      </c>
      <c r="I75" s="37">
        <v>20</v>
      </c>
      <c r="J75" s="37">
        <v>5</v>
      </c>
      <c r="K75" s="37">
        <f t="shared" si="11"/>
        <v>15</v>
      </c>
      <c r="L75" s="37" t="s">
        <v>60</v>
      </c>
      <c r="M75" s="37" t="s">
        <v>61</v>
      </c>
      <c r="N75" s="37" t="s">
        <v>60</v>
      </c>
      <c r="O75" s="37" t="s">
        <v>60</v>
      </c>
      <c r="P75" s="37" t="s">
        <v>60</v>
      </c>
      <c r="Q75" s="37" t="s">
        <v>61</v>
      </c>
      <c r="R75" s="35" t="s">
        <v>150</v>
      </c>
      <c r="S75" s="37" t="s">
        <v>151</v>
      </c>
      <c r="T75" s="37">
        <v>780</v>
      </c>
      <c r="U75" s="37">
        <v>780</v>
      </c>
      <c r="V75" s="37" t="s">
        <v>425</v>
      </c>
      <c r="W75" s="37"/>
      <c r="X75" s="37" t="s">
        <v>61</v>
      </c>
    </row>
    <row r="76" s="139" customFormat="1" ht="41" customHeight="1" spans="1:24">
      <c r="A76" s="37">
        <v>63</v>
      </c>
      <c r="B76" s="37" t="s">
        <v>16</v>
      </c>
      <c r="C76" s="37" t="s">
        <v>428</v>
      </c>
      <c r="D76" s="37" t="s">
        <v>429</v>
      </c>
      <c r="E76" s="37" t="s">
        <v>147</v>
      </c>
      <c r="F76" s="37" t="s">
        <v>162</v>
      </c>
      <c r="G76" s="37" t="s">
        <v>148</v>
      </c>
      <c r="H76" s="148" t="s">
        <v>430</v>
      </c>
      <c r="I76" s="152">
        <v>20</v>
      </c>
      <c r="J76" s="37">
        <v>5</v>
      </c>
      <c r="K76" s="37">
        <f t="shared" si="11"/>
        <v>15</v>
      </c>
      <c r="L76" s="37" t="s">
        <v>60</v>
      </c>
      <c r="M76" s="37" t="s">
        <v>61</v>
      </c>
      <c r="N76" s="37" t="s">
        <v>60</v>
      </c>
      <c r="O76" s="37" t="s">
        <v>60</v>
      </c>
      <c r="P76" s="37" t="s">
        <v>60</v>
      </c>
      <c r="Q76" s="37" t="s">
        <v>61</v>
      </c>
      <c r="R76" s="35" t="s">
        <v>150</v>
      </c>
      <c r="S76" s="37" t="s">
        <v>151</v>
      </c>
      <c r="T76" s="37">
        <v>1020</v>
      </c>
      <c r="U76" s="37">
        <v>580</v>
      </c>
      <c r="V76" s="37" t="s">
        <v>428</v>
      </c>
      <c r="W76" s="37"/>
      <c r="X76" s="37" t="s">
        <v>61</v>
      </c>
    </row>
    <row r="77" s="139" customFormat="1" ht="77" customHeight="1" spans="1:24">
      <c r="A77" s="37">
        <v>64</v>
      </c>
      <c r="B77" s="37" t="s">
        <v>16</v>
      </c>
      <c r="C77" s="37" t="s">
        <v>431</v>
      </c>
      <c r="D77" s="37" t="s">
        <v>432</v>
      </c>
      <c r="E77" s="37" t="s">
        <v>147</v>
      </c>
      <c r="F77" s="37" t="s">
        <v>162</v>
      </c>
      <c r="G77" s="37" t="s">
        <v>148</v>
      </c>
      <c r="H77" s="148" t="s">
        <v>433</v>
      </c>
      <c r="I77" s="37">
        <v>20</v>
      </c>
      <c r="J77" s="37">
        <v>5</v>
      </c>
      <c r="K77" s="37">
        <f t="shared" si="11"/>
        <v>15</v>
      </c>
      <c r="L77" s="37" t="s">
        <v>60</v>
      </c>
      <c r="M77" s="37" t="s">
        <v>61</v>
      </c>
      <c r="N77" s="37" t="s">
        <v>60</v>
      </c>
      <c r="O77" s="37" t="s">
        <v>60</v>
      </c>
      <c r="P77" s="37" t="s">
        <v>60</v>
      </c>
      <c r="Q77" s="37" t="s">
        <v>61</v>
      </c>
      <c r="R77" s="35" t="s">
        <v>150</v>
      </c>
      <c r="S77" s="37" t="s">
        <v>151</v>
      </c>
      <c r="T77" s="37">
        <v>700</v>
      </c>
      <c r="U77" s="37">
        <v>600</v>
      </c>
      <c r="V77" s="37" t="s">
        <v>431</v>
      </c>
      <c r="W77" s="37"/>
      <c r="X77" s="37" t="s">
        <v>61</v>
      </c>
    </row>
    <row r="78" s="139" customFormat="1" ht="49" customHeight="1" spans="1:24">
      <c r="A78" s="37">
        <v>65</v>
      </c>
      <c r="B78" s="37" t="s">
        <v>16</v>
      </c>
      <c r="C78" s="37" t="s">
        <v>434</v>
      </c>
      <c r="D78" s="37" t="s">
        <v>435</v>
      </c>
      <c r="E78" s="37" t="s">
        <v>147</v>
      </c>
      <c r="F78" s="37" t="s">
        <v>162</v>
      </c>
      <c r="G78" s="37" t="s">
        <v>148</v>
      </c>
      <c r="H78" s="148" t="s">
        <v>436</v>
      </c>
      <c r="I78" s="37">
        <v>20</v>
      </c>
      <c r="J78" s="37">
        <v>5</v>
      </c>
      <c r="K78" s="37">
        <f t="shared" si="11"/>
        <v>15</v>
      </c>
      <c r="L78" s="37" t="s">
        <v>60</v>
      </c>
      <c r="M78" s="37" t="s">
        <v>61</v>
      </c>
      <c r="N78" s="37" t="s">
        <v>60</v>
      </c>
      <c r="O78" s="37" t="s">
        <v>60</v>
      </c>
      <c r="P78" s="37" t="s">
        <v>60</v>
      </c>
      <c r="Q78" s="37" t="s">
        <v>61</v>
      </c>
      <c r="R78" s="35" t="s">
        <v>150</v>
      </c>
      <c r="S78" s="37" t="s">
        <v>151</v>
      </c>
      <c r="T78" s="37">
        <v>2580</v>
      </c>
      <c r="U78" s="37">
        <v>1600</v>
      </c>
      <c r="V78" s="37" t="s">
        <v>434</v>
      </c>
      <c r="W78" s="37"/>
      <c r="X78" s="37" t="s">
        <v>61</v>
      </c>
    </row>
    <row r="79" s="139" customFormat="1" ht="50" customHeight="1" spans="1:24">
      <c r="A79" s="37">
        <v>66</v>
      </c>
      <c r="B79" s="37" t="s">
        <v>16</v>
      </c>
      <c r="C79" s="37" t="s">
        <v>263</v>
      </c>
      <c r="D79" s="37" t="s">
        <v>262</v>
      </c>
      <c r="E79" s="37" t="s">
        <v>147</v>
      </c>
      <c r="F79" s="37" t="s">
        <v>162</v>
      </c>
      <c r="G79" s="37" t="s">
        <v>148</v>
      </c>
      <c r="H79" s="148" t="s">
        <v>437</v>
      </c>
      <c r="I79" s="37">
        <v>20</v>
      </c>
      <c r="J79" s="37">
        <v>5</v>
      </c>
      <c r="K79" s="37">
        <f t="shared" si="11"/>
        <v>15</v>
      </c>
      <c r="L79" s="37" t="s">
        <v>60</v>
      </c>
      <c r="M79" s="37" t="s">
        <v>61</v>
      </c>
      <c r="N79" s="37" t="s">
        <v>60</v>
      </c>
      <c r="O79" s="37" t="s">
        <v>60</v>
      </c>
      <c r="P79" s="37" t="s">
        <v>60</v>
      </c>
      <c r="Q79" s="37" t="s">
        <v>61</v>
      </c>
      <c r="R79" s="35" t="s">
        <v>150</v>
      </c>
      <c r="S79" s="37" t="s">
        <v>151</v>
      </c>
      <c r="T79" s="37">
        <v>1684</v>
      </c>
      <c r="U79" s="37">
        <v>1684</v>
      </c>
      <c r="V79" s="37" t="s">
        <v>263</v>
      </c>
      <c r="W79" s="37"/>
      <c r="X79" s="37" t="s">
        <v>61</v>
      </c>
    </row>
    <row r="80" s="139" customFormat="1" ht="51" customHeight="1" spans="1:24">
      <c r="A80" s="37">
        <v>67</v>
      </c>
      <c r="B80" s="37" t="s">
        <v>16</v>
      </c>
      <c r="C80" s="37" t="s">
        <v>438</v>
      </c>
      <c r="D80" s="37" t="s">
        <v>439</v>
      </c>
      <c r="E80" s="37" t="s">
        <v>147</v>
      </c>
      <c r="F80" s="37" t="s">
        <v>162</v>
      </c>
      <c r="G80" s="37" t="s">
        <v>148</v>
      </c>
      <c r="H80" s="148" t="s">
        <v>440</v>
      </c>
      <c r="I80" s="37">
        <v>20</v>
      </c>
      <c r="J80" s="37">
        <v>5</v>
      </c>
      <c r="K80" s="37">
        <f t="shared" si="11"/>
        <v>15</v>
      </c>
      <c r="L80" s="37" t="s">
        <v>60</v>
      </c>
      <c r="M80" s="37" t="s">
        <v>61</v>
      </c>
      <c r="N80" s="37" t="s">
        <v>60</v>
      </c>
      <c r="O80" s="37" t="s">
        <v>60</v>
      </c>
      <c r="P80" s="37" t="s">
        <v>60</v>
      </c>
      <c r="Q80" s="37" t="s">
        <v>61</v>
      </c>
      <c r="R80" s="35" t="s">
        <v>150</v>
      </c>
      <c r="S80" s="37" t="s">
        <v>151</v>
      </c>
      <c r="T80" s="37">
        <v>450</v>
      </c>
      <c r="U80" s="37">
        <v>450</v>
      </c>
      <c r="V80" s="37" t="s">
        <v>438</v>
      </c>
      <c r="W80" s="37"/>
      <c r="X80" s="37" t="s">
        <v>61</v>
      </c>
    </row>
    <row r="81" s="139" customFormat="1" ht="43" customHeight="1" spans="1:24">
      <c r="A81" s="37">
        <v>68</v>
      </c>
      <c r="B81" s="37" t="s">
        <v>16</v>
      </c>
      <c r="C81" s="37" t="s">
        <v>441</v>
      </c>
      <c r="D81" s="37" t="s">
        <v>442</v>
      </c>
      <c r="E81" s="37" t="s">
        <v>147</v>
      </c>
      <c r="F81" s="37" t="s">
        <v>162</v>
      </c>
      <c r="G81" s="37" t="s">
        <v>148</v>
      </c>
      <c r="H81" s="148" t="s">
        <v>443</v>
      </c>
      <c r="I81" s="37">
        <v>20</v>
      </c>
      <c r="J81" s="37">
        <v>5</v>
      </c>
      <c r="K81" s="37">
        <f t="shared" si="11"/>
        <v>15</v>
      </c>
      <c r="L81" s="37" t="s">
        <v>60</v>
      </c>
      <c r="M81" s="37" t="s">
        <v>61</v>
      </c>
      <c r="N81" s="37" t="s">
        <v>60</v>
      </c>
      <c r="O81" s="37" t="s">
        <v>60</v>
      </c>
      <c r="P81" s="37" t="s">
        <v>60</v>
      </c>
      <c r="Q81" s="37" t="s">
        <v>61</v>
      </c>
      <c r="R81" s="35" t="s">
        <v>150</v>
      </c>
      <c r="S81" s="37" t="s">
        <v>151</v>
      </c>
      <c r="T81" s="37">
        <v>600</v>
      </c>
      <c r="U81" s="37">
        <v>400</v>
      </c>
      <c r="V81" s="37" t="s">
        <v>441</v>
      </c>
      <c r="W81" s="37"/>
      <c r="X81" s="37" t="s">
        <v>61</v>
      </c>
    </row>
    <row r="82" s="139" customFormat="1" ht="33" customHeight="1" spans="1:24">
      <c r="A82" s="167" t="s">
        <v>444</v>
      </c>
      <c r="B82" s="167"/>
      <c r="C82" s="167"/>
      <c r="D82" s="167"/>
      <c r="E82" s="167"/>
      <c r="F82" s="167"/>
      <c r="G82" s="167"/>
      <c r="H82" s="167"/>
      <c r="I82" s="167">
        <f>SUM(I73:I81)</f>
        <v>180</v>
      </c>
      <c r="J82" s="167">
        <f>SUM(J73:J81)</f>
        <v>45</v>
      </c>
      <c r="K82" s="37">
        <f t="shared" si="11"/>
        <v>135</v>
      </c>
      <c r="L82" s="167"/>
      <c r="M82" s="167"/>
      <c r="N82" s="167"/>
      <c r="O82" s="167"/>
      <c r="P82" s="37"/>
      <c r="Q82" s="37"/>
      <c r="R82" s="35"/>
      <c r="S82" s="148"/>
      <c r="T82" s="167"/>
      <c r="U82" s="167"/>
      <c r="V82" s="167"/>
      <c r="W82" s="167"/>
      <c r="X82" s="169"/>
    </row>
    <row r="83" s="139" customFormat="1" ht="42" customHeight="1" spans="1:24">
      <c r="A83" s="37">
        <v>69</v>
      </c>
      <c r="B83" s="37" t="s">
        <v>15</v>
      </c>
      <c r="C83" s="37" t="s">
        <v>445</v>
      </c>
      <c r="D83" s="37" t="s">
        <v>446</v>
      </c>
      <c r="E83" s="37" t="s">
        <v>147</v>
      </c>
      <c r="F83" s="37" t="s">
        <v>162</v>
      </c>
      <c r="G83" s="37" t="s">
        <v>148</v>
      </c>
      <c r="H83" s="148" t="s">
        <v>447</v>
      </c>
      <c r="I83" s="37">
        <v>45</v>
      </c>
      <c r="J83" s="37">
        <v>5</v>
      </c>
      <c r="K83" s="37">
        <f t="shared" si="11"/>
        <v>40</v>
      </c>
      <c r="L83" s="37" t="s">
        <v>60</v>
      </c>
      <c r="M83" s="37" t="s">
        <v>60</v>
      </c>
      <c r="N83" s="37" t="s">
        <v>60</v>
      </c>
      <c r="O83" s="37" t="s">
        <v>60</v>
      </c>
      <c r="P83" s="37" t="s">
        <v>60</v>
      </c>
      <c r="Q83" s="37" t="s">
        <v>61</v>
      </c>
      <c r="R83" s="35" t="s">
        <v>150</v>
      </c>
      <c r="S83" s="158" t="s">
        <v>151</v>
      </c>
      <c r="T83" s="37">
        <v>1500</v>
      </c>
      <c r="U83" s="37">
        <v>680</v>
      </c>
      <c r="V83" s="37" t="s">
        <v>445</v>
      </c>
      <c r="W83" s="37"/>
      <c r="X83" s="37" t="s">
        <v>61</v>
      </c>
    </row>
    <row r="84" s="139" customFormat="1" ht="39" customHeight="1" spans="1:24">
      <c r="A84" s="37">
        <v>70</v>
      </c>
      <c r="B84" s="37" t="s">
        <v>15</v>
      </c>
      <c r="C84" s="37" t="s">
        <v>448</v>
      </c>
      <c r="D84" s="37" t="s">
        <v>449</v>
      </c>
      <c r="E84" s="37" t="s">
        <v>147</v>
      </c>
      <c r="F84" s="37" t="s">
        <v>162</v>
      </c>
      <c r="G84" s="37" t="s">
        <v>148</v>
      </c>
      <c r="H84" s="148" t="s">
        <v>450</v>
      </c>
      <c r="I84" s="37">
        <v>50</v>
      </c>
      <c r="J84" s="37">
        <v>5</v>
      </c>
      <c r="K84" s="37">
        <f t="shared" si="11"/>
        <v>45</v>
      </c>
      <c r="L84" s="37" t="s">
        <v>60</v>
      </c>
      <c r="M84" s="37" t="s">
        <v>60</v>
      </c>
      <c r="N84" s="37" t="s">
        <v>60</v>
      </c>
      <c r="O84" s="37" t="s">
        <v>60</v>
      </c>
      <c r="P84" s="37" t="s">
        <v>60</v>
      </c>
      <c r="Q84" s="37" t="s">
        <v>61</v>
      </c>
      <c r="R84" s="35" t="s">
        <v>150</v>
      </c>
      <c r="S84" s="158" t="s">
        <v>151</v>
      </c>
      <c r="T84" s="37">
        <v>600</v>
      </c>
      <c r="U84" s="37">
        <v>600</v>
      </c>
      <c r="V84" s="37" t="s">
        <v>448</v>
      </c>
      <c r="W84" s="37"/>
      <c r="X84" s="37" t="s">
        <v>61</v>
      </c>
    </row>
    <row r="85" s="139" customFormat="1" ht="45" customHeight="1" spans="1:24">
      <c r="A85" s="37">
        <v>71</v>
      </c>
      <c r="B85" s="37" t="s">
        <v>15</v>
      </c>
      <c r="C85" s="37" t="s">
        <v>101</v>
      </c>
      <c r="D85" s="37" t="s">
        <v>451</v>
      </c>
      <c r="E85" s="37" t="s">
        <v>147</v>
      </c>
      <c r="F85" s="37" t="s">
        <v>162</v>
      </c>
      <c r="G85" s="37" t="s">
        <v>148</v>
      </c>
      <c r="H85" s="148" t="s">
        <v>452</v>
      </c>
      <c r="I85" s="37">
        <v>25</v>
      </c>
      <c r="J85" s="37">
        <v>5</v>
      </c>
      <c r="K85" s="37">
        <f t="shared" si="11"/>
        <v>20</v>
      </c>
      <c r="L85" s="37" t="s">
        <v>60</v>
      </c>
      <c r="M85" s="37" t="s">
        <v>60</v>
      </c>
      <c r="N85" s="37" t="s">
        <v>60</v>
      </c>
      <c r="O85" s="37" t="s">
        <v>60</v>
      </c>
      <c r="P85" s="37" t="s">
        <v>60</v>
      </c>
      <c r="Q85" s="37" t="s">
        <v>61</v>
      </c>
      <c r="R85" s="35" t="s">
        <v>150</v>
      </c>
      <c r="S85" s="158" t="s">
        <v>151</v>
      </c>
      <c r="T85" s="37">
        <v>505</v>
      </c>
      <c r="U85" s="37">
        <v>505</v>
      </c>
      <c r="V85" s="37" t="s">
        <v>453</v>
      </c>
      <c r="W85" s="37"/>
      <c r="X85" s="37" t="s">
        <v>61</v>
      </c>
    </row>
    <row r="86" s="139" customFormat="1" ht="36" customHeight="1" spans="1:24">
      <c r="A86" s="37">
        <v>72</v>
      </c>
      <c r="B86" s="37" t="s">
        <v>15</v>
      </c>
      <c r="C86" s="37" t="s">
        <v>454</v>
      </c>
      <c r="D86" s="37" t="s">
        <v>455</v>
      </c>
      <c r="E86" s="37" t="s">
        <v>147</v>
      </c>
      <c r="F86" s="37" t="s">
        <v>162</v>
      </c>
      <c r="G86" s="37" t="s">
        <v>456</v>
      </c>
      <c r="H86" s="148" t="s">
        <v>457</v>
      </c>
      <c r="I86" s="37">
        <v>35</v>
      </c>
      <c r="J86" s="37">
        <v>5</v>
      </c>
      <c r="K86" s="37">
        <f t="shared" si="11"/>
        <v>30</v>
      </c>
      <c r="L86" s="37" t="s">
        <v>60</v>
      </c>
      <c r="M86" s="37" t="s">
        <v>60</v>
      </c>
      <c r="N86" s="37" t="s">
        <v>60</v>
      </c>
      <c r="O86" s="37" t="s">
        <v>60</v>
      </c>
      <c r="P86" s="37" t="s">
        <v>60</v>
      </c>
      <c r="Q86" s="37" t="s">
        <v>61</v>
      </c>
      <c r="R86" s="35" t="s">
        <v>150</v>
      </c>
      <c r="S86" s="158" t="s">
        <v>151</v>
      </c>
      <c r="T86" s="37">
        <v>500</v>
      </c>
      <c r="U86" s="37">
        <v>500</v>
      </c>
      <c r="V86" s="37" t="s">
        <v>454</v>
      </c>
      <c r="W86" s="37"/>
      <c r="X86" s="37" t="s">
        <v>61</v>
      </c>
    </row>
    <row r="87" s="139" customFormat="1" ht="39" customHeight="1" spans="1:24">
      <c r="A87" s="37">
        <v>73</v>
      </c>
      <c r="B87" s="37" t="s">
        <v>15</v>
      </c>
      <c r="C87" s="37" t="s">
        <v>458</v>
      </c>
      <c r="D87" s="37" t="s">
        <v>459</v>
      </c>
      <c r="E87" s="37" t="s">
        <v>147</v>
      </c>
      <c r="F87" s="37" t="s">
        <v>162</v>
      </c>
      <c r="G87" s="37" t="s">
        <v>148</v>
      </c>
      <c r="H87" s="148" t="s">
        <v>460</v>
      </c>
      <c r="I87" s="37">
        <v>65</v>
      </c>
      <c r="J87" s="37">
        <v>5</v>
      </c>
      <c r="K87" s="37">
        <f t="shared" si="11"/>
        <v>60</v>
      </c>
      <c r="L87" s="37" t="s">
        <v>60</v>
      </c>
      <c r="M87" s="37" t="s">
        <v>60</v>
      </c>
      <c r="N87" s="37" t="s">
        <v>60</v>
      </c>
      <c r="O87" s="37" t="s">
        <v>60</v>
      </c>
      <c r="P87" s="37" t="s">
        <v>60</v>
      </c>
      <c r="Q87" s="37" t="s">
        <v>61</v>
      </c>
      <c r="R87" s="35" t="s">
        <v>150</v>
      </c>
      <c r="S87" s="37" t="s">
        <v>461</v>
      </c>
      <c r="T87" s="37" t="s">
        <v>462</v>
      </c>
      <c r="U87" s="37" t="s">
        <v>462</v>
      </c>
      <c r="V87" s="37" t="s">
        <v>458</v>
      </c>
      <c r="W87" s="37"/>
      <c r="X87" s="37" t="s">
        <v>61</v>
      </c>
    </row>
    <row r="88" s="139" customFormat="1" ht="35" customHeight="1" spans="1:24">
      <c r="A88" s="37">
        <v>74</v>
      </c>
      <c r="B88" s="37" t="s">
        <v>15</v>
      </c>
      <c r="C88" s="37" t="s">
        <v>463</v>
      </c>
      <c r="D88" s="37" t="s">
        <v>464</v>
      </c>
      <c r="E88" s="37" t="s">
        <v>147</v>
      </c>
      <c r="F88" s="37" t="s">
        <v>162</v>
      </c>
      <c r="G88" s="37" t="s">
        <v>148</v>
      </c>
      <c r="H88" s="148" t="s">
        <v>465</v>
      </c>
      <c r="I88" s="37">
        <v>45</v>
      </c>
      <c r="J88" s="37">
        <v>5</v>
      </c>
      <c r="K88" s="37">
        <f t="shared" si="11"/>
        <v>40</v>
      </c>
      <c r="L88" s="37" t="s">
        <v>60</v>
      </c>
      <c r="M88" s="37" t="s">
        <v>60</v>
      </c>
      <c r="N88" s="37" t="s">
        <v>60</v>
      </c>
      <c r="O88" s="37" t="s">
        <v>60</v>
      </c>
      <c r="P88" s="37" t="s">
        <v>60</v>
      </c>
      <c r="Q88" s="37" t="s">
        <v>61</v>
      </c>
      <c r="R88" s="35" t="s">
        <v>150</v>
      </c>
      <c r="S88" s="158" t="s">
        <v>151</v>
      </c>
      <c r="T88" s="37" t="s">
        <v>466</v>
      </c>
      <c r="U88" s="37" t="s">
        <v>467</v>
      </c>
      <c r="V88" s="37" t="s">
        <v>463</v>
      </c>
      <c r="W88" s="37"/>
      <c r="X88" s="37" t="s">
        <v>61</v>
      </c>
    </row>
    <row r="89" s="139" customFormat="1" ht="39" customHeight="1" spans="1:24">
      <c r="A89" s="37">
        <v>75</v>
      </c>
      <c r="B89" s="37" t="s">
        <v>15</v>
      </c>
      <c r="C89" s="37" t="s">
        <v>468</v>
      </c>
      <c r="D89" s="37" t="s">
        <v>469</v>
      </c>
      <c r="E89" s="37" t="s">
        <v>147</v>
      </c>
      <c r="F89" s="37" t="s">
        <v>162</v>
      </c>
      <c r="G89" s="37" t="s">
        <v>148</v>
      </c>
      <c r="H89" s="148" t="s">
        <v>470</v>
      </c>
      <c r="I89" s="37">
        <v>80</v>
      </c>
      <c r="J89" s="37">
        <v>5</v>
      </c>
      <c r="K89" s="37">
        <f t="shared" si="11"/>
        <v>75</v>
      </c>
      <c r="L89" s="37" t="s">
        <v>60</v>
      </c>
      <c r="M89" s="37" t="s">
        <v>60</v>
      </c>
      <c r="N89" s="37" t="s">
        <v>60</v>
      </c>
      <c r="O89" s="37" t="s">
        <v>60</v>
      </c>
      <c r="P89" s="37" t="s">
        <v>60</v>
      </c>
      <c r="Q89" s="37" t="s">
        <v>60</v>
      </c>
      <c r="R89" s="35" t="s">
        <v>150</v>
      </c>
      <c r="S89" s="158" t="s">
        <v>151</v>
      </c>
      <c r="T89" s="37">
        <v>2600</v>
      </c>
      <c r="U89" s="37">
        <v>2600</v>
      </c>
      <c r="V89" s="37" t="s">
        <v>468</v>
      </c>
      <c r="W89" s="37"/>
      <c r="X89" s="37" t="s">
        <v>61</v>
      </c>
    </row>
    <row r="90" s="139" customFormat="1" ht="39" customHeight="1" spans="1:24">
      <c r="A90" s="37">
        <v>76</v>
      </c>
      <c r="B90" s="37" t="s">
        <v>15</v>
      </c>
      <c r="C90" s="37" t="s">
        <v>74</v>
      </c>
      <c r="D90" s="37" t="s">
        <v>471</v>
      </c>
      <c r="E90" s="37" t="s">
        <v>147</v>
      </c>
      <c r="F90" s="37" t="s">
        <v>162</v>
      </c>
      <c r="G90" s="37" t="s">
        <v>148</v>
      </c>
      <c r="H90" s="148" t="s">
        <v>472</v>
      </c>
      <c r="I90" s="37">
        <v>80</v>
      </c>
      <c r="J90" s="37">
        <v>5</v>
      </c>
      <c r="K90" s="37">
        <f t="shared" si="11"/>
        <v>75</v>
      </c>
      <c r="L90" s="37" t="s">
        <v>60</v>
      </c>
      <c r="M90" s="37" t="s">
        <v>60</v>
      </c>
      <c r="N90" s="37" t="s">
        <v>60</v>
      </c>
      <c r="O90" s="37" t="s">
        <v>60</v>
      </c>
      <c r="P90" s="37" t="s">
        <v>60</v>
      </c>
      <c r="Q90" s="37" t="s">
        <v>60</v>
      </c>
      <c r="R90" s="35" t="s">
        <v>150</v>
      </c>
      <c r="S90" s="158" t="s">
        <v>151</v>
      </c>
      <c r="T90" s="37">
        <v>3000</v>
      </c>
      <c r="U90" s="37">
        <v>3000</v>
      </c>
      <c r="V90" s="37" t="s">
        <v>74</v>
      </c>
      <c r="W90" s="37"/>
      <c r="X90" s="37" t="s">
        <v>61</v>
      </c>
    </row>
    <row r="91" s="139" customFormat="1" ht="40" customHeight="1" spans="1:24">
      <c r="A91" s="37">
        <v>77</v>
      </c>
      <c r="B91" s="37" t="s">
        <v>15</v>
      </c>
      <c r="C91" s="37" t="s">
        <v>473</v>
      </c>
      <c r="D91" s="37" t="s">
        <v>474</v>
      </c>
      <c r="E91" s="37" t="s">
        <v>147</v>
      </c>
      <c r="F91" s="37" t="s">
        <v>162</v>
      </c>
      <c r="G91" s="37" t="s">
        <v>148</v>
      </c>
      <c r="H91" s="148" t="s">
        <v>475</v>
      </c>
      <c r="I91" s="37">
        <v>35</v>
      </c>
      <c r="J91" s="37">
        <v>5</v>
      </c>
      <c r="K91" s="37">
        <f t="shared" si="11"/>
        <v>30</v>
      </c>
      <c r="L91" s="37" t="s">
        <v>60</v>
      </c>
      <c r="M91" s="37" t="s">
        <v>60</v>
      </c>
      <c r="N91" s="37" t="s">
        <v>60</v>
      </c>
      <c r="O91" s="37" t="s">
        <v>60</v>
      </c>
      <c r="P91" s="37" t="s">
        <v>60</v>
      </c>
      <c r="Q91" s="37" t="s">
        <v>61</v>
      </c>
      <c r="R91" s="35" t="s">
        <v>150</v>
      </c>
      <c r="S91" s="158" t="s">
        <v>151</v>
      </c>
      <c r="T91" s="37">
        <v>862</v>
      </c>
      <c r="U91" s="37">
        <v>780</v>
      </c>
      <c r="V91" s="37" t="s">
        <v>473</v>
      </c>
      <c r="W91" s="37" t="s">
        <v>476</v>
      </c>
      <c r="X91" s="37" t="s">
        <v>61</v>
      </c>
    </row>
    <row r="92" s="139" customFormat="1" ht="39" customHeight="1" spans="1:24">
      <c r="A92" s="37">
        <v>78</v>
      </c>
      <c r="B92" s="37" t="s">
        <v>15</v>
      </c>
      <c r="C92" s="37" t="s">
        <v>477</v>
      </c>
      <c r="D92" s="37" t="s">
        <v>478</v>
      </c>
      <c r="E92" s="37" t="s">
        <v>147</v>
      </c>
      <c r="F92" s="37" t="s">
        <v>162</v>
      </c>
      <c r="G92" s="37" t="s">
        <v>148</v>
      </c>
      <c r="H92" s="148" t="s">
        <v>479</v>
      </c>
      <c r="I92" s="37">
        <v>35</v>
      </c>
      <c r="J92" s="37">
        <v>5</v>
      </c>
      <c r="K92" s="37">
        <f t="shared" si="11"/>
        <v>30</v>
      </c>
      <c r="L92" s="37" t="s">
        <v>60</v>
      </c>
      <c r="M92" s="37" t="s">
        <v>60</v>
      </c>
      <c r="N92" s="37" t="s">
        <v>60</v>
      </c>
      <c r="O92" s="37" t="s">
        <v>60</v>
      </c>
      <c r="P92" s="37" t="s">
        <v>60</v>
      </c>
      <c r="Q92" s="37" t="s">
        <v>61</v>
      </c>
      <c r="R92" s="35" t="s">
        <v>150</v>
      </c>
      <c r="S92" s="158" t="s">
        <v>151</v>
      </c>
      <c r="T92" s="37">
        <v>250</v>
      </c>
      <c r="U92" s="37">
        <v>250</v>
      </c>
      <c r="V92" s="37" t="s">
        <v>480</v>
      </c>
      <c r="W92" s="37"/>
      <c r="X92" s="37" t="s">
        <v>61</v>
      </c>
    </row>
    <row r="93" s="139" customFormat="1" ht="38" customHeight="1" spans="1:24">
      <c r="A93" s="37">
        <v>79</v>
      </c>
      <c r="B93" s="37" t="s">
        <v>15</v>
      </c>
      <c r="C93" s="37" t="s">
        <v>481</v>
      </c>
      <c r="D93" s="37" t="s">
        <v>482</v>
      </c>
      <c r="E93" s="37" t="s">
        <v>147</v>
      </c>
      <c r="F93" s="37" t="s">
        <v>162</v>
      </c>
      <c r="G93" s="37" t="s">
        <v>148</v>
      </c>
      <c r="H93" s="148" t="s">
        <v>483</v>
      </c>
      <c r="I93" s="37">
        <v>75</v>
      </c>
      <c r="J93" s="37">
        <v>5</v>
      </c>
      <c r="K93" s="37">
        <f t="shared" si="11"/>
        <v>70</v>
      </c>
      <c r="L93" s="37" t="s">
        <v>60</v>
      </c>
      <c r="M93" s="37" t="s">
        <v>60</v>
      </c>
      <c r="N93" s="37" t="s">
        <v>60</v>
      </c>
      <c r="O93" s="37" t="s">
        <v>60</v>
      </c>
      <c r="P93" s="37" t="s">
        <v>60</v>
      </c>
      <c r="Q93" s="37" t="s">
        <v>61</v>
      </c>
      <c r="R93" s="35" t="s">
        <v>150</v>
      </c>
      <c r="S93" s="158" t="s">
        <v>151</v>
      </c>
      <c r="T93" s="37">
        <v>1200</v>
      </c>
      <c r="U93" s="37">
        <v>1000</v>
      </c>
      <c r="V93" s="37" t="s">
        <v>481</v>
      </c>
      <c r="W93" s="37"/>
      <c r="X93" s="37" t="s">
        <v>61</v>
      </c>
    </row>
    <row r="94" s="139" customFormat="1" ht="37" customHeight="1" spans="1:24">
      <c r="A94" s="37">
        <v>80</v>
      </c>
      <c r="B94" s="37" t="s">
        <v>15</v>
      </c>
      <c r="C94" s="37" t="s">
        <v>484</v>
      </c>
      <c r="D94" s="37" t="s">
        <v>485</v>
      </c>
      <c r="E94" s="37" t="s">
        <v>147</v>
      </c>
      <c r="F94" s="37" t="s">
        <v>162</v>
      </c>
      <c r="G94" s="37" t="s">
        <v>148</v>
      </c>
      <c r="H94" s="148" t="s">
        <v>486</v>
      </c>
      <c r="I94" s="37">
        <v>23</v>
      </c>
      <c r="J94" s="37">
        <v>5</v>
      </c>
      <c r="K94" s="37">
        <f t="shared" si="11"/>
        <v>18</v>
      </c>
      <c r="L94" s="37" t="s">
        <v>60</v>
      </c>
      <c r="M94" s="37" t="s">
        <v>60</v>
      </c>
      <c r="N94" s="37" t="s">
        <v>60</v>
      </c>
      <c r="O94" s="37" t="s">
        <v>60</v>
      </c>
      <c r="P94" s="37" t="s">
        <v>60</v>
      </c>
      <c r="Q94" s="37" t="s">
        <v>61</v>
      </c>
      <c r="R94" s="35" t="s">
        <v>150</v>
      </c>
      <c r="S94" s="158" t="s">
        <v>151</v>
      </c>
      <c r="T94" s="37">
        <v>460</v>
      </c>
      <c r="U94" s="37">
        <v>460</v>
      </c>
      <c r="V94" s="37" t="s">
        <v>487</v>
      </c>
      <c r="W94" s="37" t="s">
        <v>488</v>
      </c>
      <c r="X94" s="37" t="s">
        <v>61</v>
      </c>
    </row>
    <row r="95" s="139" customFormat="1" ht="38" customHeight="1" spans="1:24">
      <c r="A95" s="37">
        <v>81</v>
      </c>
      <c r="B95" s="37" t="s">
        <v>15</v>
      </c>
      <c r="C95" s="37" t="s">
        <v>489</v>
      </c>
      <c r="D95" s="37" t="s">
        <v>490</v>
      </c>
      <c r="E95" s="37" t="s">
        <v>147</v>
      </c>
      <c r="F95" s="37" t="s">
        <v>162</v>
      </c>
      <c r="G95" s="37" t="s">
        <v>148</v>
      </c>
      <c r="H95" s="148" t="s">
        <v>491</v>
      </c>
      <c r="I95" s="37">
        <v>95</v>
      </c>
      <c r="J95" s="37">
        <v>5</v>
      </c>
      <c r="K95" s="37">
        <f t="shared" si="11"/>
        <v>90</v>
      </c>
      <c r="L95" s="37" t="s">
        <v>60</v>
      </c>
      <c r="M95" s="37" t="s">
        <v>60</v>
      </c>
      <c r="N95" s="37" t="s">
        <v>60</v>
      </c>
      <c r="O95" s="37" t="s">
        <v>60</v>
      </c>
      <c r="P95" s="37" t="s">
        <v>60</v>
      </c>
      <c r="Q95" s="37" t="s">
        <v>61</v>
      </c>
      <c r="R95" s="35" t="s">
        <v>150</v>
      </c>
      <c r="S95" s="158" t="s">
        <v>151</v>
      </c>
      <c r="T95" s="37">
        <v>4700</v>
      </c>
      <c r="U95" s="37">
        <v>4000</v>
      </c>
      <c r="V95" s="37" t="s">
        <v>492</v>
      </c>
      <c r="W95" s="37"/>
      <c r="X95" s="37" t="s">
        <v>61</v>
      </c>
    </row>
    <row r="96" s="139" customFormat="1" ht="28" customHeight="1" spans="1:24">
      <c r="A96" s="167" t="s">
        <v>493</v>
      </c>
      <c r="B96" s="167"/>
      <c r="C96" s="167"/>
      <c r="D96" s="167"/>
      <c r="E96" s="167"/>
      <c r="F96" s="167"/>
      <c r="G96" s="167"/>
      <c r="H96" s="167"/>
      <c r="I96" s="167">
        <f>SUM(I83:I95)</f>
        <v>688</v>
      </c>
      <c r="J96" s="167">
        <f>SUM(J83:J95)</f>
        <v>65</v>
      </c>
      <c r="K96" s="37">
        <f t="shared" si="11"/>
        <v>623</v>
      </c>
      <c r="L96" s="167"/>
      <c r="M96" s="167"/>
      <c r="N96" s="167"/>
      <c r="O96" s="167"/>
      <c r="P96" s="37"/>
      <c r="Q96" s="37"/>
      <c r="R96" s="35"/>
      <c r="S96" s="148"/>
      <c r="T96" s="167"/>
      <c r="U96" s="167"/>
      <c r="V96" s="167"/>
      <c r="W96" s="167"/>
      <c r="X96" s="169"/>
    </row>
    <row r="97" s="139" customFormat="1" ht="60" customHeight="1" spans="1:24">
      <c r="A97" s="37">
        <v>82</v>
      </c>
      <c r="B97" s="37" t="s">
        <v>14</v>
      </c>
      <c r="C97" s="37" t="s">
        <v>494</v>
      </c>
      <c r="D97" s="37" t="s">
        <v>495</v>
      </c>
      <c r="E97" s="37" t="s">
        <v>496</v>
      </c>
      <c r="F97" s="37" t="s">
        <v>162</v>
      </c>
      <c r="G97" s="37" t="s">
        <v>148</v>
      </c>
      <c r="H97" s="148" t="s">
        <v>497</v>
      </c>
      <c r="I97" s="37">
        <v>20</v>
      </c>
      <c r="J97" s="37">
        <v>5</v>
      </c>
      <c r="K97" s="37">
        <f t="shared" si="11"/>
        <v>15</v>
      </c>
      <c r="L97" s="37" t="s">
        <v>60</v>
      </c>
      <c r="M97" s="37" t="s">
        <v>61</v>
      </c>
      <c r="N97" s="37" t="s">
        <v>60</v>
      </c>
      <c r="O97" s="37" t="s">
        <v>60</v>
      </c>
      <c r="P97" s="37" t="s">
        <v>60</v>
      </c>
      <c r="Q97" s="37" t="s">
        <v>61</v>
      </c>
      <c r="R97" s="35" t="s">
        <v>150</v>
      </c>
      <c r="S97" s="158" t="s">
        <v>151</v>
      </c>
      <c r="T97" s="37">
        <v>2287</v>
      </c>
      <c r="U97" s="37">
        <v>1193</v>
      </c>
      <c r="V97" s="37" t="s">
        <v>498</v>
      </c>
      <c r="W97" s="37" t="s">
        <v>499</v>
      </c>
      <c r="X97" s="37" t="s">
        <v>61</v>
      </c>
    </row>
    <row r="98" s="139" customFormat="1" ht="35" customHeight="1" spans="1:24">
      <c r="A98" s="37">
        <v>83</v>
      </c>
      <c r="B98" s="37" t="s">
        <v>14</v>
      </c>
      <c r="C98" s="37" t="s">
        <v>209</v>
      </c>
      <c r="D98" s="37" t="s">
        <v>500</v>
      </c>
      <c r="E98" s="37" t="s">
        <v>147</v>
      </c>
      <c r="F98" s="37" t="s">
        <v>162</v>
      </c>
      <c r="G98" s="37" t="s">
        <v>148</v>
      </c>
      <c r="H98" s="148" t="s">
        <v>501</v>
      </c>
      <c r="I98" s="37">
        <v>24</v>
      </c>
      <c r="J98" s="37">
        <v>5</v>
      </c>
      <c r="K98" s="37">
        <f t="shared" si="11"/>
        <v>19</v>
      </c>
      <c r="L98" s="37" t="s">
        <v>60</v>
      </c>
      <c r="M98" s="37" t="s">
        <v>60</v>
      </c>
      <c r="N98" s="37" t="s">
        <v>60</v>
      </c>
      <c r="O98" s="37" t="s">
        <v>60</v>
      </c>
      <c r="P98" s="37" t="s">
        <v>60</v>
      </c>
      <c r="Q98" s="37" t="s">
        <v>61</v>
      </c>
      <c r="R98" s="35" t="s">
        <v>150</v>
      </c>
      <c r="S98" s="158" t="s">
        <v>151</v>
      </c>
      <c r="T98" s="37">
        <v>300</v>
      </c>
      <c r="U98" s="37">
        <v>80</v>
      </c>
      <c r="V98" s="37" t="s">
        <v>209</v>
      </c>
      <c r="W98" s="37" t="s">
        <v>213</v>
      </c>
      <c r="X98" s="37" t="s">
        <v>61</v>
      </c>
    </row>
    <row r="99" s="139" customFormat="1" ht="60" customHeight="1" spans="1:24">
      <c r="A99" s="37">
        <v>84</v>
      </c>
      <c r="B99" s="37" t="s">
        <v>14</v>
      </c>
      <c r="C99" s="37" t="s">
        <v>189</v>
      </c>
      <c r="D99" s="37" t="s">
        <v>502</v>
      </c>
      <c r="E99" s="37" t="s">
        <v>147</v>
      </c>
      <c r="F99" s="37" t="s">
        <v>162</v>
      </c>
      <c r="G99" s="37" t="s">
        <v>148</v>
      </c>
      <c r="H99" s="37" t="s">
        <v>503</v>
      </c>
      <c r="I99" s="37">
        <v>40</v>
      </c>
      <c r="J99" s="37">
        <v>5</v>
      </c>
      <c r="K99" s="37">
        <f t="shared" si="11"/>
        <v>35</v>
      </c>
      <c r="L99" s="37" t="s">
        <v>60</v>
      </c>
      <c r="M99" s="37" t="s">
        <v>61</v>
      </c>
      <c r="N99" s="37" t="s">
        <v>60</v>
      </c>
      <c r="O99" s="37" t="s">
        <v>61</v>
      </c>
      <c r="P99" s="37" t="s">
        <v>60</v>
      </c>
      <c r="Q99" s="37" t="s">
        <v>61</v>
      </c>
      <c r="R99" s="35" t="s">
        <v>150</v>
      </c>
      <c r="S99" s="158" t="s">
        <v>151</v>
      </c>
      <c r="T99" s="37">
        <v>2300</v>
      </c>
      <c r="U99" s="37">
        <v>150</v>
      </c>
      <c r="V99" s="37" t="s">
        <v>192</v>
      </c>
      <c r="W99" s="37" t="s">
        <v>193</v>
      </c>
      <c r="X99" s="37" t="s">
        <v>61</v>
      </c>
    </row>
    <row r="100" s="139" customFormat="1" ht="40" customHeight="1" spans="1:24">
      <c r="A100" s="37">
        <v>85</v>
      </c>
      <c r="B100" s="37" t="s">
        <v>14</v>
      </c>
      <c r="C100" s="37" t="s">
        <v>118</v>
      </c>
      <c r="D100" s="37" t="s">
        <v>504</v>
      </c>
      <c r="E100" s="37" t="s">
        <v>147</v>
      </c>
      <c r="F100" s="37" t="s">
        <v>162</v>
      </c>
      <c r="G100" s="37" t="s">
        <v>148</v>
      </c>
      <c r="H100" s="37" t="s">
        <v>505</v>
      </c>
      <c r="I100" s="37">
        <v>26</v>
      </c>
      <c r="J100" s="37">
        <v>5</v>
      </c>
      <c r="K100" s="37">
        <f t="shared" si="11"/>
        <v>21</v>
      </c>
      <c r="L100" s="37" t="s">
        <v>60</v>
      </c>
      <c r="M100" s="37" t="s">
        <v>61</v>
      </c>
      <c r="N100" s="37" t="s">
        <v>60</v>
      </c>
      <c r="O100" s="37" t="s">
        <v>60</v>
      </c>
      <c r="P100" s="37" t="s">
        <v>60</v>
      </c>
      <c r="Q100" s="37" t="s">
        <v>61</v>
      </c>
      <c r="R100" s="35" t="s">
        <v>150</v>
      </c>
      <c r="S100" s="158" t="s">
        <v>151</v>
      </c>
      <c r="T100" s="37">
        <v>1127</v>
      </c>
      <c r="U100" s="37">
        <v>710</v>
      </c>
      <c r="V100" s="37" t="s">
        <v>506</v>
      </c>
      <c r="W100" s="37" t="s">
        <v>507</v>
      </c>
      <c r="X100" s="37" t="s">
        <v>61</v>
      </c>
    </row>
    <row r="101" s="139" customFormat="1" ht="37" customHeight="1" spans="1:24">
      <c r="A101" s="37"/>
      <c r="B101" s="37"/>
      <c r="C101" s="37"/>
      <c r="D101" s="37"/>
      <c r="E101" s="37"/>
      <c r="F101" s="37"/>
      <c r="G101" s="37"/>
      <c r="H101" s="37"/>
      <c r="I101" s="37"/>
      <c r="J101" s="37"/>
      <c r="K101" s="37"/>
      <c r="L101" s="37"/>
      <c r="M101" s="37"/>
      <c r="N101" s="37"/>
      <c r="O101" s="37"/>
      <c r="P101" s="37"/>
      <c r="Q101" s="37" t="s">
        <v>61</v>
      </c>
      <c r="R101" s="35" t="s">
        <v>150</v>
      </c>
      <c r="S101" s="158"/>
      <c r="T101" s="37">
        <v>1127</v>
      </c>
      <c r="U101" s="37">
        <v>330</v>
      </c>
      <c r="V101" s="37"/>
      <c r="W101" s="37"/>
      <c r="X101" s="37" t="s">
        <v>61</v>
      </c>
    </row>
    <row r="102" s="139" customFormat="1" ht="38" customHeight="1" spans="1:24">
      <c r="A102" s="37"/>
      <c r="B102" s="37"/>
      <c r="C102" s="37"/>
      <c r="D102" s="37"/>
      <c r="E102" s="37"/>
      <c r="F102" s="37"/>
      <c r="G102" s="37"/>
      <c r="H102" s="37"/>
      <c r="I102" s="37"/>
      <c r="J102" s="37"/>
      <c r="K102" s="37"/>
      <c r="L102" s="37"/>
      <c r="M102" s="37"/>
      <c r="N102" s="37"/>
      <c r="O102" s="37"/>
      <c r="P102" s="37"/>
      <c r="Q102" s="37" t="s">
        <v>61</v>
      </c>
      <c r="R102" s="35" t="s">
        <v>150</v>
      </c>
      <c r="S102" s="158"/>
      <c r="T102" s="37">
        <v>1127</v>
      </c>
      <c r="U102" s="37">
        <v>132</v>
      </c>
      <c r="V102" s="37"/>
      <c r="W102" s="37"/>
      <c r="X102" s="37" t="s">
        <v>61</v>
      </c>
    </row>
    <row r="103" s="139" customFormat="1" ht="44" customHeight="1" spans="1:24">
      <c r="A103" s="37">
        <v>86</v>
      </c>
      <c r="B103" s="37" t="s">
        <v>14</v>
      </c>
      <c r="C103" s="37" t="s">
        <v>251</v>
      </c>
      <c r="D103" s="37" t="s">
        <v>508</v>
      </c>
      <c r="E103" s="37" t="s">
        <v>147</v>
      </c>
      <c r="F103" s="37" t="s">
        <v>162</v>
      </c>
      <c r="G103" s="37" t="s">
        <v>148</v>
      </c>
      <c r="H103" s="148" t="s">
        <v>509</v>
      </c>
      <c r="I103" s="37">
        <v>23</v>
      </c>
      <c r="J103" s="37">
        <v>5</v>
      </c>
      <c r="K103" s="37">
        <f t="shared" ref="K103:K117" si="12">SUM(I103-J103)</f>
        <v>18</v>
      </c>
      <c r="L103" s="37" t="s">
        <v>60</v>
      </c>
      <c r="M103" s="37" t="s">
        <v>61</v>
      </c>
      <c r="N103" s="37" t="s">
        <v>60</v>
      </c>
      <c r="O103" s="37" t="s">
        <v>60</v>
      </c>
      <c r="P103" s="37" t="s">
        <v>60</v>
      </c>
      <c r="Q103" s="37" t="s">
        <v>61</v>
      </c>
      <c r="R103" s="35" t="s">
        <v>150</v>
      </c>
      <c r="S103" s="158" t="s">
        <v>151</v>
      </c>
      <c r="T103" s="37">
        <v>1150</v>
      </c>
      <c r="U103" s="37">
        <v>120</v>
      </c>
      <c r="V103" s="37" t="s">
        <v>510</v>
      </c>
      <c r="W103" s="37"/>
      <c r="X103" s="37" t="s">
        <v>61</v>
      </c>
    </row>
    <row r="104" s="139" customFormat="1" ht="75" customHeight="1" spans="1:24">
      <c r="A104" s="37">
        <v>87</v>
      </c>
      <c r="B104" s="37" t="s">
        <v>14</v>
      </c>
      <c r="C104" s="37" t="s">
        <v>511</v>
      </c>
      <c r="D104" s="37" t="s">
        <v>512</v>
      </c>
      <c r="E104" s="37" t="s">
        <v>496</v>
      </c>
      <c r="F104" s="37" t="s">
        <v>162</v>
      </c>
      <c r="G104" s="37" t="s">
        <v>148</v>
      </c>
      <c r="H104" s="148" t="s">
        <v>513</v>
      </c>
      <c r="I104" s="37">
        <v>20</v>
      </c>
      <c r="J104" s="37">
        <v>5</v>
      </c>
      <c r="K104" s="37">
        <f t="shared" si="12"/>
        <v>15</v>
      </c>
      <c r="L104" s="37" t="s">
        <v>60</v>
      </c>
      <c r="M104" s="37" t="s">
        <v>60</v>
      </c>
      <c r="N104" s="37" t="s">
        <v>60</v>
      </c>
      <c r="O104" s="37" t="s">
        <v>60</v>
      </c>
      <c r="P104" s="37" t="s">
        <v>60</v>
      </c>
      <c r="Q104" s="37" t="s">
        <v>61</v>
      </c>
      <c r="R104" s="35" t="s">
        <v>150</v>
      </c>
      <c r="S104" s="158" t="s">
        <v>151</v>
      </c>
      <c r="T104" s="37">
        <v>1843</v>
      </c>
      <c r="U104" s="37">
        <v>1721</v>
      </c>
      <c r="V104" s="37" t="s">
        <v>514</v>
      </c>
      <c r="W104" s="37" t="s">
        <v>515</v>
      </c>
      <c r="X104" s="37" t="s">
        <v>61</v>
      </c>
    </row>
    <row r="105" s="139" customFormat="1" ht="43" customHeight="1" spans="1:24">
      <c r="A105" s="37">
        <v>88</v>
      </c>
      <c r="B105" s="37" t="s">
        <v>14</v>
      </c>
      <c r="C105" s="37" t="s">
        <v>516</v>
      </c>
      <c r="D105" s="37" t="s">
        <v>517</v>
      </c>
      <c r="E105" s="37" t="s">
        <v>496</v>
      </c>
      <c r="F105" s="37" t="s">
        <v>162</v>
      </c>
      <c r="G105" s="37" t="s">
        <v>148</v>
      </c>
      <c r="H105" s="148" t="s">
        <v>518</v>
      </c>
      <c r="I105" s="37">
        <v>25</v>
      </c>
      <c r="J105" s="37">
        <v>5</v>
      </c>
      <c r="K105" s="37">
        <f t="shared" si="12"/>
        <v>20</v>
      </c>
      <c r="L105" s="37" t="s">
        <v>60</v>
      </c>
      <c r="M105" s="37" t="s">
        <v>61</v>
      </c>
      <c r="N105" s="37" t="s">
        <v>60</v>
      </c>
      <c r="O105" s="37" t="s">
        <v>60</v>
      </c>
      <c r="P105" s="37" t="s">
        <v>60</v>
      </c>
      <c r="Q105" s="37" t="s">
        <v>61</v>
      </c>
      <c r="R105" s="35" t="s">
        <v>150</v>
      </c>
      <c r="S105" s="158" t="s">
        <v>151</v>
      </c>
      <c r="T105" s="37">
        <v>1714</v>
      </c>
      <c r="U105" s="37">
        <v>216</v>
      </c>
      <c r="V105" s="37" t="s">
        <v>516</v>
      </c>
      <c r="W105" s="37" t="s">
        <v>519</v>
      </c>
      <c r="X105" s="37" t="s">
        <v>61</v>
      </c>
    </row>
    <row r="106" s="139" customFormat="1" ht="49" customHeight="1" spans="1:24">
      <c r="A106" s="37">
        <v>89</v>
      </c>
      <c r="B106" s="37" t="s">
        <v>14</v>
      </c>
      <c r="C106" s="37" t="s">
        <v>215</v>
      </c>
      <c r="D106" s="37" t="s">
        <v>520</v>
      </c>
      <c r="E106" s="37" t="s">
        <v>496</v>
      </c>
      <c r="F106" s="37" t="s">
        <v>162</v>
      </c>
      <c r="G106" s="37" t="s">
        <v>148</v>
      </c>
      <c r="H106" s="148" t="s">
        <v>521</v>
      </c>
      <c r="I106" s="37">
        <v>20</v>
      </c>
      <c r="J106" s="37">
        <v>5</v>
      </c>
      <c r="K106" s="37">
        <f t="shared" si="12"/>
        <v>15</v>
      </c>
      <c r="L106" s="37" t="s">
        <v>60</v>
      </c>
      <c r="M106" s="37" t="s">
        <v>61</v>
      </c>
      <c r="N106" s="37" t="s">
        <v>60</v>
      </c>
      <c r="O106" s="37" t="s">
        <v>60</v>
      </c>
      <c r="P106" s="37" t="s">
        <v>60</v>
      </c>
      <c r="Q106" s="37" t="s">
        <v>61</v>
      </c>
      <c r="R106" s="35" t="s">
        <v>150</v>
      </c>
      <c r="S106" s="158" t="s">
        <v>151</v>
      </c>
      <c r="T106" s="37">
        <v>3934</v>
      </c>
      <c r="U106" s="37">
        <v>2187</v>
      </c>
      <c r="V106" s="37" t="s">
        <v>522</v>
      </c>
      <c r="W106" s="37" t="s">
        <v>219</v>
      </c>
      <c r="X106" s="37" t="s">
        <v>61</v>
      </c>
    </row>
    <row r="107" s="139" customFormat="1" ht="44" customHeight="1" spans="1:24">
      <c r="A107" s="37">
        <v>90</v>
      </c>
      <c r="B107" s="37" t="s">
        <v>14</v>
      </c>
      <c r="C107" s="37" t="s">
        <v>523</v>
      </c>
      <c r="D107" s="37" t="s">
        <v>524</v>
      </c>
      <c r="E107" s="37" t="s">
        <v>525</v>
      </c>
      <c r="F107" s="37" t="s">
        <v>162</v>
      </c>
      <c r="G107" s="37" t="s">
        <v>148</v>
      </c>
      <c r="H107" s="37" t="s">
        <v>526</v>
      </c>
      <c r="I107" s="37">
        <v>70</v>
      </c>
      <c r="J107" s="37">
        <v>5</v>
      </c>
      <c r="K107" s="37">
        <f t="shared" si="12"/>
        <v>65</v>
      </c>
      <c r="L107" s="37" t="s">
        <v>60</v>
      </c>
      <c r="M107" s="37" t="s">
        <v>61</v>
      </c>
      <c r="N107" s="37" t="s">
        <v>61</v>
      </c>
      <c r="O107" s="37" t="s">
        <v>60</v>
      </c>
      <c r="P107" s="37" t="s">
        <v>60</v>
      </c>
      <c r="Q107" s="37" t="s">
        <v>61</v>
      </c>
      <c r="R107" s="35" t="s">
        <v>150</v>
      </c>
      <c r="S107" s="158" t="s">
        <v>151</v>
      </c>
      <c r="T107" s="37">
        <v>1822</v>
      </c>
      <c r="U107" s="37">
        <v>1822</v>
      </c>
      <c r="V107" s="37" t="s">
        <v>527</v>
      </c>
      <c r="W107" s="37" t="s">
        <v>528</v>
      </c>
      <c r="X107" s="37" t="s">
        <v>61</v>
      </c>
    </row>
    <row r="108" s="139" customFormat="1" ht="49" customHeight="1" spans="1:24">
      <c r="A108" s="37">
        <v>91</v>
      </c>
      <c r="B108" s="37" t="s">
        <v>14</v>
      </c>
      <c r="C108" s="37" t="s">
        <v>529</v>
      </c>
      <c r="D108" s="37" t="s">
        <v>530</v>
      </c>
      <c r="E108" s="37" t="s">
        <v>90</v>
      </c>
      <c r="F108" s="37" t="s">
        <v>531</v>
      </c>
      <c r="G108" s="37" t="s">
        <v>148</v>
      </c>
      <c r="H108" s="148" t="s">
        <v>532</v>
      </c>
      <c r="I108" s="37">
        <v>40</v>
      </c>
      <c r="J108" s="37">
        <v>5</v>
      </c>
      <c r="K108" s="37">
        <f t="shared" si="12"/>
        <v>35</v>
      </c>
      <c r="L108" s="37" t="s">
        <v>60</v>
      </c>
      <c r="M108" s="37" t="s">
        <v>61</v>
      </c>
      <c r="N108" s="37" t="s">
        <v>61</v>
      </c>
      <c r="O108" s="37" t="s">
        <v>60</v>
      </c>
      <c r="P108" s="37" t="s">
        <v>60</v>
      </c>
      <c r="Q108" s="37" t="s">
        <v>61</v>
      </c>
      <c r="R108" s="35" t="s">
        <v>150</v>
      </c>
      <c r="S108" s="158" t="s">
        <v>151</v>
      </c>
      <c r="T108" s="37">
        <v>2560</v>
      </c>
      <c r="U108" s="37">
        <v>218</v>
      </c>
      <c r="V108" s="37" t="s">
        <v>533</v>
      </c>
      <c r="W108" s="37" t="s">
        <v>534</v>
      </c>
      <c r="X108" s="37" t="s">
        <v>61</v>
      </c>
    </row>
    <row r="109" s="139" customFormat="1" ht="36" customHeight="1" spans="1:24">
      <c r="A109" s="37">
        <v>92</v>
      </c>
      <c r="B109" s="37" t="s">
        <v>14</v>
      </c>
      <c r="C109" s="37" t="s">
        <v>183</v>
      </c>
      <c r="D109" s="37" t="s">
        <v>535</v>
      </c>
      <c r="E109" s="37" t="s">
        <v>496</v>
      </c>
      <c r="F109" s="37" t="s">
        <v>162</v>
      </c>
      <c r="G109" s="37" t="s">
        <v>148</v>
      </c>
      <c r="H109" s="148" t="s">
        <v>536</v>
      </c>
      <c r="I109" s="37">
        <v>20</v>
      </c>
      <c r="J109" s="37">
        <v>5</v>
      </c>
      <c r="K109" s="37">
        <f t="shared" si="12"/>
        <v>15</v>
      </c>
      <c r="L109" s="37" t="s">
        <v>60</v>
      </c>
      <c r="M109" s="37" t="s">
        <v>61</v>
      </c>
      <c r="N109" s="37" t="s">
        <v>60</v>
      </c>
      <c r="O109" s="37" t="s">
        <v>60</v>
      </c>
      <c r="P109" s="37" t="s">
        <v>60</v>
      </c>
      <c r="Q109" s="37" t="s">
        <v>61</v>
      </c>
      <c r="R109" s="35" t="s">
        <v>150</v>
      </c>
      <c r="S109" s="158" t="s">
        <v>151</v>
      </c>
      <c r="T109" s="37">
        <v>1028</v>
      </c>
      <c r="U109" s="37">
        <v>526</v>
      </c>
      <c r="V109" s="37" t="s">
        <v>537</v>
      </c>
      <c r="W109" s="37" t="s">
        <v>187</v>
      </c>
      <c r="X109" s="37" t="s">
        <v>61</v>
      </c>
    </row>
    <row r="110" s="139" customFormat="1" ht="56" customHeight="1" spans="1:24">
      <c r="A110" s="37">
        <v>93</v>
      </c>
      <c r="B110" s="37" t="s">
        <v>14</v>
      </c>
      <c r="C110" s="37" t="s">
        <v>256</v>
      </c>
      <c r="D110" s="37" t="s">
        <v>538</v>
      </c>
      <c r="E110" s="37" t="s">
        <v>90</v>
      </c>
      <c r="F110" s="37" t="s">
        <v>531</v>
      </c>
      <c r="G110" s="37" t="s">
        <v>148</v>
      </c>
      <c r="H110" s="148" t="s">
        <v>539</v>
      </c>
      <c r="I110" s="37">
        <v>20</v>
      </c>
      <c r="J110" s="37">
        <v>5</v>
      </c>
      <c r="K110" s="37">
        <f t="shared" si="12"/>
        <v>15</v>
      </c>
      <c r="L110" s="37" t="s">
        <v>60</v>
      </c>
      <c r="M110" s="37" t="s">
        <v>60</v>
      </c>
      <c r="N110" s="37" t="s">
        <v>60</v>
      </c>
      <c r="O110" s="37" t="s">
        <v>60</v>
      </c>
      <c r="P110" s="37" t="s">
        <v>60</v>
      </c>
      <c r="Q110" s="37" t="s">
        <v>61</v>
      </c>
      <c r="R110" s="35" t="s">
        <v>150</v>
      </c>
      <c r="S110" s="158" t="s">
        <v>151</v>
      </c>
      <c r="T110" s="37">
        <v>205</v>
      </c>
      <c r="U110" s="37">
        <v>205</v>
      </c>
      <c r="V110" s="37" t="s">
        <v>540</v>
      </c>
      <c r="W110" s="37" t="s">
        <v>260</v>
      </c>
      <c r="X110" s="37" t="s">
        <v>61</v>
      </c>
    </row>
    <row r="111" s="139" customFormat="1" ht="39" customHeight="1" spans="1:24">
      <c r="A111" s="37">
        <v>94</v>
      </c>
      <c r="B111" s="37" t="s">
        <v>14</v>
      </c>
      <c r="C111" s="37" t="s">
        <v>196</v>
      </c>
      <c r="D111" s="37" t="s">
        <v>541</v>
      </c>
      <c r="E111" s="37" t="s">
        <v>147</v>
      </c>
      <c r="F111" s="37" t="s">
        <v>162</v>
      </c>
      <c r="G111" s="37" t="s">
        <v>148</v>
      </c>
      <c r="H111" s="148" t="s">
        <v>542</v>
      </c>
      <c r="I111" s="37">
        <v>40</v>
      </c>
      <c r="J111" s="37">
        <v>5</v>
      </c>
      <c r="K111" s="37">
        <f t="shared" si="12"/>
        <v>35</v>
      </c>
      <c r="L111" s="37" t="s">
        <v>60</v>
      </c>
      <c r="M111" s="37" t="s">
        <v>61</v>
      </c>
      <c r="N111" s="37" t="s">
        <v>61</v>
      </c>
      <c r="O111" s="37" t="s">
        <v>60</v>
      </c>
      <c r="P111" s="37" t="s">
        <v>60</v>
      </c>
      <c r="Q111" s="37" t="s">
        <v>61</v>
      </c>
      <c r="R111" s="35" t="s">
        <v>150</v>
      </c>
      <c r="S111" s="158" t="s">
        <v>151</v>
      </c>
      <c r="T111" s="37">
        <v>936</v>
      </c>
      <c r="U111" s="37">
        <v>732</v>
      </c>
      <c r="V111" s="37" t="s">
        <v>196</v>
      </c>
      <c r="W111" s="37" t="s">
        <v>200</v>
      </c>
      <c r="X111" s="37" t="s">
        <v>61</v>
      </c>
    </row>
    <row r="112" s="139" customFormat="1" ht="120" customHeight="1" spans="1:24">
      <c r="A112" s="37">
        <v>95</v>
      </c>
      <c r="B112" s="37" t="s">
        <v>14</v>
      </c>
      <c r="C112" s="37" t="s">
        <v>244</v>
      </c>
      <c r="D112" s="37" t="s">
        <v>543</v>
      </c>
      <c r="E112" s="37" t="s">
        <v>147</v>
      </c>
      <c r="F112" s="37" t="s">
        <v>162</v>
      </c>
      <c r="G112" s="37" t="s">
        <v>148</v>
      </c>
      <c r="H112" s="148" t="s">
        <v>544</v>
      </c>
      <c r="I112" s="37">
        <v>33</v>
      </c>
      <c r="J112" s="37">
        <v>5</v>
      </c>
      <c r="K112" s="37">
        <f t="shared" si="12"/>
        <v>28</v>
      </c>
      <c r="L112" s="37" t="s">
        <v>60</v>
      </c>
      <c r="M112" s="37" t="s">
        <v>61</v>
      </c>
      <c r="N112" s="37" t="s">
        <v>60</v>
      </c>
      <c r="O112" s="37" t="s">
        <v>60</v>
      </c>
      <c r="P112" s="37" t="s">
        <v>60</v>
      </c>
      <c r="Q112" s="37" t="s">
        <v>61</v>
      </c>
      <c r="R112" s="35" t="s">
        <v>150</v>
      </c>
      <c r="S112" s="158" t="s">
        <v>151</v>
      </c>
      <c r="T112" s="37">
        <v>1416</v>
      </c>
      <c r="U112" s="37">
        <v>102</v>
      </c>
      <c r="V112" s="37" t="s">
        <v>247</v>
      </c>
      <c r="W112" s="37"/>
      <c r="X112" s="37" t="s">
        <v>61</v>
      </c>
    </row>
    <row r="113" s="139" customFormat="1" ht="51" customHeight="1" spans="1:24">
      <c r="A113" s="37">
        <v>96</v>
      </c>
      <c r="B113" s="37" t="s">
        <v>14</v>
      </c>
      <c r="C113" s="37" t="s">
        <v>545</v>
      </c>
      <c r="D113" s="37" t="s">
        <v>546</v>
      </c>
      <c r="E113" s="37" t="s">
        <v>147</v>
      </c>
      <c r="F113" s="37" t="s">
        <v>162</v>
      </c>
      <c r="G113" s="37" t="s">
        <v>148</v>
      </c>
      <c r="H113" s="148" t="s">
        <v>547</v>
      </c>
      <c r="I113" s="37">
        <v>25</v>
      </c>
      <c r="J113" s="37">
        <v>5</v>
      </c>
      <c r="K113" s="37">
        <f t="shared" si="12"/>
        <v>20</v>
      </c>
      <c r="L113" s="37" t="s">
        <v>60</v>
      </c>
      <c r="M113" s="37" t="s">
        <v>60</v>
      </c>
      <c r="N113" s="37" t="s">
        <v>60</v>
      </c>
      <c r="O113" s="37" t="s">
        <v>60</v>
      </c>
      <c r="P113" s="37" t="s">
        <v>60</v>
      </c>
      <c r="Q113" s="37" t="s">
        <v>61</v>
      </c>
      <c r="R113" s="35" t="s">
        <v>150</v>
      </c>
      <c r="S113" s="170" t="s">
        <v>151</v>
      </c>
      <c r="T113" s="37">
        <v>1356</v>
      </c>
      <c r="U113" s="37">
        <v>1356</v>
      </c>
      <c r="V113" s="37"/>
      <c r="W113" s="37"/>
      <c r="X113" s="37" t="s">
        <v>61</v>
      </c>
    </row>
    <row r="114" s="139" customFormat="1" ht="60" customHeight="1" spans="1:24">
      <c r="A114" s="37">
        <v>97</v>
      </c>
      <c r="B114" s="37" t="s">
        <v>14</v>
      </c>
      <c r="C114" s="37" t="s">
        <v>548</v>
      </c>
      <c r="D114" s="37" t="s">
        <v>549</v>
      </c>
      <c r="E114" s="37" t="s">
        <v>147</v>
      </c>
      <c r="F114" s="37" t="s">
        <v>162</v>
      </c>
      <c r="G114" s="37" t="s">
        <v>550</v>
      </c>
      <c r="H114" s="148" t="s">
        <v>551</v>
      </c>
      <c r="I114" s="37">
        <v>22</v>
      </c>
      <c r="J114" s="37">
        <v>5</v>
      </c>
      <c r="K114" s="37">
        <f t="shared" si="12"/>
        <v>17</v>
      </c>
      <c r="L114" s="37" t="s">
        <v>60</v>
      </c>
      <c r="M114" s="37" t="s">
        <v>61</v>
      </c>
      <c r="N114" s="37" t="s">
        <v>61</v>
      </c>
      <c r="O114" s="37" t="s">
        <v>60</v>
      </c>
      <c r="P114" s="37" t="s">
        <v>60</v>
      </c>
      <c r="Q114" s="37" t="s">
        <v>61</v>
      </c>
      <c r="R114" s="35" t="s">
        <v>150</v>
      </c>
      <c r="S114" s="37" t="s">
        <v>552</v>
      </c>
      <c r="T114" s="37">
        <v>2030</v>
      </c>
      <c r="U114" s="37">
        <v>2030</v>
      </c>
      <c r="V114" s="37" t="s">
        <v>553</v>
      </c>
      <c r="W114" s="37" t="s">
        <v>554</v>
      </c>
      <c r="X114" s="37" t="s">
        <v>61</v>
      </c>
    </row>
    <row r="115" s="139" customFormat="1" ht="140" customHeight="1" spans="1:24">
      <c r="A115" s="37">
        <v>98</v>
      </c>
      <c r="B115" s="37" t="s">
        <v>14</v>
      </c>
      <c r="C115" s="37" t="s">
        <v>555</v>
      </c>
      <c r="D115" s="37" t="s">
        <v>556</v>
      </c>
      <c r="E115" s="37" t="s">
        <v>147</v>
      </c>
      <c r="F115" s="37" t="s">
        <v>162</v>
      </c>
      <c r="G115" s="37" t="s">
        <v>148</v>
      </c>
      <c r="H115" s="148" t="s">
        <v>557</v>
      </c>
      <c r="I115" s="37">
        <v>23</v>
      </c>
      <c r="J115" s="37">
        <v>5</v>
      </c>
      <c r="K115" s="37">
        <f t="shared" si="12"/>
        <v>18</v>
      </c>
      <c r="L115" s="37" t="s">
        <v>60</v>
      </c>
      <c r="M115" s="37" t="s">
        <v>61</v>
      </c>
      <c r="N115" s="37" t="s">
        <v>558</v>
      </c>
      <c r="O115" s="37" t="s">
        <v>558</v>
      </c>
      <c r="P115" s="37" t="s">
        <v>558</v>
      </c>
      <c r="Q115" s="37" t="s">
        <v>61</v>
      </c>
      <c r="R115" s="35" t="s">
        <v>150</v>
      </c>
      <c r="S115" s="158" t="s">
        <v>151</v>
      </c>
      <c r="T115" s="37">
        <v>612</v>
      </c>
      <c r="U115" s="37">
        <v>500</v>
      </c>
      <c r="V115" s="37" t="s">
        <v>559</v>
      </c>
      <c r="W115" s="37" t="s">
        <v>560</v>
      </c>
      <c r="X115" s="37" t="s">
        <v>61</v>
      </c>
    </row>
    <row r="116" s="139" customFormat="1" ht="37" customHeight="1" spans="1:24">
      <c r="A116" s="37">
        <v>99</v>
      </c>
      <c r="B116" s="37" t="s">
        <v>14</v>
      </c>
      <c r="C116" s="37" t="s">
        <v>561</v>
      </c>
      <c r="D116" s="37" t="s">
        <v>562</v>
      </c>
      <c r="E116" s="37" t="s">
        <v>496</v>
      </c>
      <c r="F116" s="37" t="s">
        <v>563</v>
      </c>
      <c r="G116" s="37" t="s">
        <v>148</v>
      </c>
      <c r="H116" s="148" t="s">
        <v>564</v>
      </c>
      <c r="I116" s="37">
        <v>25</v>
      </c>
      <c r="J116" s="37">
        <v>5</v>
      </c>
      <c r="K116" s="37">
        <f t="shared" si="12"/>
        <v>20</v>
      </c>
      <c r="L116" s="37" t="s">
        <v>60</v>
      </c>
      <c r="M116" s="37" t="s">
        <v>61</v>
      </c>
      <c r="N116" s="37" t="s">
        <v>60</v>
      </c>
      <c r="O116" s="37" t="s">
        <v>60</v>
      </c>
      <c r="P116" s="37" t="s">
        <v>60</v>
      </c>
      <c r="Q116" s="37" t="s">
        <v>61</v>
      </c>
      <c r="R116" s="35" t="s">
        <v>150</v>
      </c>
      <c r="S116" s="158" t="s">
        <v>151</v>
      </c>
      <c r="T116" s="37">
        <v>1714</v>
      </c>
      <c r="U116" s="37">
        <v>216</v>
      </c>
      <c r="V116" s="37" t="s">
        <v>561</v>
      </c>
      <c r="W116" s="37"/>
      <c r="X116" s="37" t="s">
        <v>61</v>
      </c>
    </row>
    <row r="117" s="139" customFormat="1" ht="28" customHeight="1" spans="1:24">
      <c r="A117" s="167" t="s">
        <v>565</v>
      </c>
      <c r="B117" s="167"/>
      <c r="C117" s="167"/>
      <c r="D117" s="167"/>
      <c r="E117" s="167"/>
      <c r="F117" s="167"/>
      <c r="G117" s="167"/>
      <c r="H117" s="167"/>
      <c r="I117" s="167">
        <f>SUM(I97:I116)</f>
        <v>516</v>
      </c>
      <c r="J117" s="167">
        <f>SUM(J97:J116)</f>
        <v>90</v>
      </c>
      <c r="K117" s="37">
        <f t="shared" si="12"/>
        <v>426</v>
      </c>
      <c r="L117" s="167"/>
      <c r="M117" s="167"/>
      <c r="N117" s="167"/>
      <c r="O117" s="167"/>
      <c r="P117" s="37"/>
      <c r="Q117" s="37"/>
      <c r="R117" s="35"/>
      <c r="S117" s="148"/>
      <c r="T117" s="167"/>
      <c r="U117" s="167"/>
      <c r="V117" s="167"/>
      <c r="W117" s="167"/>
      <c r="X117" s="169"/>
    </row>
    <row r="118" ht="27" customHeight="1" spans="1:24">
      <c r="A118" s="145" t="s">
        <v>132</v>
      </c>
      <c r="B118" s="146"/>
      <c r="C118" s="146"/>
      <c r="D118" s="146"/>
      <c r="E118" s="146"/>
      <c r="F118" s="146"/>
      <c r="G118" s="146"/>
      <c r="H118" s="147"/>
      <c r="I118" s="153">
        <f>I117+I96+I82+I72+I67+I44+I38+I35+I33+I28+I23+I19+I14</f>
        <v>4357.2</v>
      </c>
      <c r="J118" s="153">
        <f>J117+J96+J82+J72+J67+J44+J38+J35+J33+J28+J23+J19+J14</f>
        <v>770</v>
      </c>
      <c r="K118" s="153">
        <f>K117+K96+K82+K72+K67+K44+K38+K35+K33+K28+K23+K19+K14</f>
        <v>3571.6</v>
      </c>
      <c r="L118" s="154"/>
      <c r="M118" s="154"/>
      <c r="N118" s="154"/>
      <c r="O118" s="154"/>
      <c r="P118" s="154"/>
      <c r="Q118" s="154"/>
      <c r="R118" s="35"/>
      <c r="S118" s="154"/>
      <c r="T118" s="154"/>
      <c r="U118" s="154"/>
      <c r="V118" s="154"/>
      <c r="W118" s="154"/>
      <c r="X118" s="154"/>
    </row>
  </sheetData>
  <mergeCells count="56">
    <mergeCell ref="A1:Y1"/>
    <mergeCell ref="F2:G2"/>
    <mergeCell ref="J2:K2"/>
    <mergeCell ref="M2:N2"/>
    <mergeCell ref="A14:H14"/>
    <mergeCell ref="A19:H19"/>
    <mergeCell ref="B23:H23"/>
    <mergeCell ref="A28:H28"/>
    <mergeCell ref="A33:H33"/>
    <mergeCell ref="A35:H35"/>
    <mergeCell ref="A38:H38"/>
    <mergeCell ref="A44:H44"/>
    <mergeCell ref="A67:H67"/>
    <mergeCell ref="A72:H72"/>
    <mergeCell ref="A82:H82"/>
    <mergeCell ref="A96:H96"/>
    <mergeCell ref="A117:H117"/>
    <mergeCell ref="A118:H118"/>
    <mergeCell ref="A2:A3"/>
    <mergeCell ref="A100:A102"/>
    <mergeCell ref="B2:B3"/>
    <mergeCell ref="B100:B102"/>
    <mergeCell ref="C2:C3"/>
    <mergeCell ref="C100:C102"/>
    <mergeCell ref="D2:D3"/>
    <mergeCell ref="D100:D102"/>
    <mergeCell ref="E2:E3"/>
    <mergeCell ref="E100:E102"/>
    <mergeCell ref="F100:F102"/>
    <mergeCell ref="G100:G102"/>
    <mergeCell ref="H2:H3"/>
    <mergeCell ref="H100:H102"/>
    <mergeCell ref="I2:I3"/>
    <mergeCell ref="I100:I102"/>
    <mergeCell ref="J100:J102"/>
    <mergeCell ref="K100:K102"/>
    <mergeCell ref="L2:L3"/>
    <mergeCell ref="L100:L102"/>
    <mergeCell ref="M100:M102"/>
    <mergeCell ref="N100:N102"/>
    <mergeCell ref="O2:O3"/>
    <mergeCell ref="O100:O102"/>
    <mergeCell ref="P2:P3"/>
    <mergeCell ref="P100:P102"/>
    <mergeCell ref="Q2:Q3"/>
    <mergeCell ref="R2:R3"/>
    <mergeCell ref="S2:S3"/>
    <mergeCell ref="S100:S102"/>
    <mergeCell ref="T2:T3"/>
    <mergeCell ref="U2:U3"/>
    <mergeCell ref="V2:V3"/>
    <mergeCell ref="V100:V102"/>
    <mergeCell ref="W2:W3"/>
    <mergeCell ref="W100:W102"/>
    <mergeCell ref="X2:X3"/>
    <mergeCell ref="Y2:Y3"/>
  </mergeCells>
  <pageMargins left="0.75" right="0.75" top="1" bottom="1" header="0.5" footer="0.5"/>
  <pageSetup paperSize="9" scale="4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77"/>
  <sheetViews>
    <sheetView zoomScale="80" zoomScaleNormal="80" topLeftCell="A22" workbookViewId="0">
      <selection activeCell="A26" sqref="A26:H26"/>
    </sheetView>
  </sheetViews>
  <sheetFormatPr defaultColWidth="9" defaultRowHeight="13.5"/>
  <cols>
    <col min="1" max="1" width="5.7" style="97" customWidth="1"/>
    <col min="2" max="2" width="8.28333333333333" style="97" customWidth="1"/>
    <col min="3" max="3" width="11.7166666666667" style="98" customWidth="1"/>
    <col min="4" max="4" width="14.2833333333333" style="97" customWidth="1"/>
    <col min="5" max="5" width="10.3666666666667" style="97" customWidth="1"/>
    <col min="6" max="6" width="7.64166666666667" style="97" customWidth="1"/>
    <col min="7" max="7" width="7.175" style="97" customWidth="1"/>
    <col min="8" max="8" width="50.15" style="99" customWidth="1"/>
    <col min="9" max="9" width="7.775" style="97" customWidth="1"/>
    <col min="10" max="10" width="9.225" style="97" customWidth="1"/>
    <col min="11" max="11" width="8.89166666666667" style="97" customWidth="1"/>
    <col min="12" max="12" width="6.89166666666667" style="97" customWidth="1"/>
    <col min="13" max="13" width="5.96666666666667" style="97" customWidth="1"/>
    <col min="14" max="14" width="6.10833333333333" style="97" customWidth="1"/>
    <col min="15" max="15" width="5.89166666666667" style="97" customWidth="1"/>
    <col min="16" max="16" width="4.775" style="98" customWidth="1"/>
    <col min="17" max="17" width="7.775" style="98" customWidth="1"/>
    <col min="18" max="18" width="13.4666666666667" style="100" customWidth="1"/>
    <col min="19" max="19" width="6.225" style="97" customWidth="1"/>
    <col min="20" max="20" width="6.725" style="97" customWidth="1"/>
    <col min="21" max="21" width="9.775" style="97" customWidth="1"/>
    <col min="22" max="22" width="8.43333333333333" style="97" customWidth="1"/>
    <col min="23" max="23" width="15.7833333333333" style="97" hidden="1" customWidth="1"/>
    <col min="24" max="24" width="6.25" style="96" customWidth="1"/>
    <col min="25" max="29" width="9" style="96"/>
    <col min="30" max="30" width="11.1333333333333" style="96"/>
    <col min="31" max="16384" width="9" style="96"/>
  </cols>
  <sheetData>
    <row r="1" s="96" customFormat="1" ht="27" customHeight="1" spans="1:24">
      <c r="A1" s="101" t="s">
        <v>566</v>
      </c>
      <c r="B1" s="101"/>
      <c r="C1" s="101"/>
      <c r="D1" s="101"/>
      <c r="E1" s="101"/>
      <c r="F1" s="101"/>
      <c r="G1" s="101"/>
      <c r="H1" s="101"/>
      <c r="I1" s="101"/>
      <c r="J1" s="101"/>
      <c r="K1" s="101"/>
      <c r="L1" s="101"/>
      <c r="M1" s="101"/>
      <c r="N1" s="101"/>
      <c r="O1" s="101"/>
      <c r="P1" s="101"/>
      <c r="Q1" s="101"/>
      <c r="R1" s="101"/>
      <c r="S1" s="101"/>
      <c r="T1" s="101"/>
      <c r="U1" s="101"/>
      <c r="V1" s="101"/>
      <c r="W1" s="101"/>
      <c r="X1" s="101"/>
    </row>
    <row r="2" s="96" customFormat="1" ht="31" customHeight="1" spans="1:24">
      <c r="A2" s="102" t="s">
        <v>19</v>
      </c>
      <c r="B2" s="102" t="s">
        <v>25</v>
      </c>
      <c r="C2" s="102"/>
      <c r="D2" s="102" t="s">
        <v>20</v>
      </c>
      <c r="E2" s="102" t="s">
        <v>21</v>
      </c>
      <c r="F2" s="102" t="s">
        <v>567</v>
      </c>
      <c r="G2" s="102" t="s">
        <v>23</v>
      </c>
      <c r="H2" s="102" t="s">
        <v>568</v>
      </c>
      <c r="I2" s="102" t="s">
        <v>29</v>
      </c>
      <c r="J2" s="102" t="s">
        <v>569</v>
      </c>
      <c r="K2" s="102"/>
      <c r="L2" s="102" t="s">
        <v>32</v>
      </c>
      <c r="M2" s="102"/>
      <c r="N2" s="102" t="s">
        <v>33</v>
      </c>
      <c r="O2" s="102" t="s">
        <v>34</v>
      </c>
      <c r="P2" s="102" t="s">
        <v>35</v>
      </c>
      <c r="Q2" s="102" t="s">
        <v>36</v>
      </c>
      <c r="R2" s="102" t="s">
        <v>37</v>
      </c>
      <c r="S2" s="102" t="s">
        <v>38</v>
      </c>
      <c r="T2" s="102" t="s">
        <v>39</v>
      </c>
      <c r="U2" s="102" t="s">
        <v>40</v>
      </c>
      <c r="V2" s="102" t="s">
        <v>570</v>
      </c>
      <c r="W2" s="102" t="s">
        <v>42</v>
      </c>
      <c r="X2" s="120" t="s">
        <v>6</v>
      </c>
    </row>
    <row r="3" s="96" customFormat="1" ht="58" customHeight="1" spans="1:24">
      <c r="A3" s="103"/>
      <c r="B3" s="103" t="s">
        <v>2</v>
      </c>
      <c r="C3" s="103" t="s">
        <v>45</v>
      </c>
      <c r="D3" s="103"/>
      <c r="E3" s="103"/>
      <c r="F3" s="103"/>
      <c r="G3" s="103"/>
      <c r="H3" s="103"/>
      <c r="I3" s="103"/>
      <c r="J3" s="103" t="s">
        <v>571</v>
      </c>
      <c r="K3" s="103" t="s">
        <v>572</v>
      </c>
      <c r="L3" s="102" t="s">
        <v>48</v>
      </c>
      <c r="M3" s="102" t="s">
        <v>49</v>
      </c>
      <c r="N3" s="102"/>
      <c r="O3" s="102"/>
      <c r="P3" s="102"/>
      <c r="Q3" s="102"/>
      <c r="R3" s="103"/>
      <c r="S3" s="103"/>
      <c r="T3" s="103"/>
      <c r="U3" s="103"/>
      <c r="V3" s="103"/>
      <c r="W3" s="103"/>
      <c r="X3" s="121"/>
    </row>
    <row r="4" s="96" customFormat="1" ht="50" customHeight="1" spans="1:24">
      <c r="A4" s="104">
        <v>1</v>
      </c>
      <c r="B4" s="104" t="s">
        <v>13</v>
      </c>
      <c r="C4" s="104" t="s">
        <v>573</v>
      </c>
      <c r="D4" s="104" t="s">
        <v>311</v>
      </c>
      <c r="E4" s="104" t="s">
        <v>90</v>
      </c>
      <c r="F4" s="104" t="s">
        <v>162</v>
      </c>
      <c r="G4" s="104" t="s">
        <v>148</v>
      </c>
      <c r="H4" s="105" t="s">
        <v>574</v>
      </c>
      <c r="I4" s="104">
        <v>20</v>
      </c>
      <c r="J4" s="104">
        <v>20</v>
      </c>
      <c r="K4" s="104">
        <v>0</v>
      </c>
      <c r="L4" s="104" t="s">
        <v>60</v>
      </c>
      <c r="M4" s="104" t="s">
        <v>61</v>
      </c>
      <c r="N4" s="104" t="s">
        <v>60</v>
      </c>
      <c r="O4" s="104" t="s">
        <v>60</v>
      </c>
      <c r="P4" s="104" t="s">
        <v>60</v>
      </c>
      <c r="Q4" s="104" t="s">
        <v>61</v>
      </c>
      <c r="R4" s="122" t="s">
        <v>151</v>
      </c>
      <c r="S4" s="104">
        <v>2186</v>
      </c>
      <c r="T4" s="104">
        <v>1460</v>
      </c>
      <c r="U4" s="104" t="s">
        <v>313</v>
      </c>
      <c r="V4" s="104" t="s">
        <v>314</v>
      </c>
      <c r="W4" s="104">
        <v>13797783569</v>
      </c>
      <c r="X4" s="104"/>
    </row>
    <row r="5" s="96" customFormat="1" ht="50" customHeight="1" spans="1:24">
      <c r="A5" s="104">
        <v>2</v>
      </c>
      <c r="B5" s="104" t="s">
        <v>13</v>
      </c>
      <c r="C5" s="104" t="s">
        <v>575</v>
      </c>
      <c r="D5" s="104" t="s">
        <v>316</v>
      </c>
      <c r="E5" s="104" t="s">
        <v>90</v>
      </c>
      <c r="F5" s="104" t="s">
        <v>162</v>
      </c>
      <c r="G5" s="104" t="s">
        <v>148</v>
      </c>
      <c r="H5" s="105" t="s">
        <v>317</v>
      </c>
      <c r="I5" s="104">
        <v>21.8</v>
      </c>
      <c r="J5" s="104">
        <v>20</v>
      </c>
      <c r="K5" s="104">
        <v>1.8</v>
      </c>
      <c r="L5" s="104" t="s">
        <v>60</v>
      </c>
      <c r="M5" s="104" t="s">
        <v>61</v>
      </c>
      <c r="N5" s="104" t="s">
        <v>60</v>
      </c>
      <c r="O5" s="104" t="s">
        <v>60</v>
      </c>
      <c r="P5" s="104" t="s">
        <v>60</v>
      </c>
      <c r="Q5" s="104" t="s">
        <v>61</v>
      </c>
      <c r="R5" s="122" t="s">
        <v>151</v>
      </c>
      <c r="S5" s="104">
        <v>2100</v>
      </c>
      <c r="T5" s="104">
        <v>1100</v>
      </c>
      <c r="U5" s="104" t="s">
        <v>318</v>
      </c>
      <c r="V5" s="104" t="s">
        <v>319</v>
      </c>
      <c r="W5" s="104">
        <v>13034426113</v>
      </c>
      <c r="X5" s="104"/>
    </row>
    <row r="6" s="96" customFormat="1" ht="44" customHeight="1" spans="1:24">
      <c r="A6" s="104">
        <v>3</v>
      </c>
      <c r="B6" s="104" t="s">
        <v>13</v>
      </c>
      <c r="C6" s="104" t="s">
        <v>576</v>
      </c>
      <c r="D6" s="104" t="s">
        <v>321</v>
      </c>
      <c r="E6" s="104" t="s">
        <v>90</v>
      </c>
      <c r="F6" s="104" t="s">
        <v>162</v>
      </c>
      <c r="G6" s="104" t="s">
        <v>148</v>
      </c>
      <c r="H6" s="105" t="s">
        <v>577</v>
      </c>
      <c r="I6" s="104">
        <v>23.2</v>
      </c>
      <c r="J6" s="104">
        <v>20</v>
      </c>
      <c r="K6" s="104">
        <v>3.2</v>
      </c>
      <c r="L6" s="104" t="s">
        <v>60</v>
      </c>
      <c r="M6" s="104" t="s">
        <v>61</v>
      </c>
      <c r="N6" s="104" t="s">
        <v>60</v>
      </c>
      <c r="O6" s="104" t="s">
        <v>60</v>
      </c>
      <c r="P6" s="104" t="s">
        <v>60</v>
      </c>
      <c r="Q6" s="104" t="s">
        <v>61</v>
      </c>
      <c r="R6" s="122" t="s">
        <v>151</v>
      </c>
      <c r="S6" s="104">
        <v>840</v>
      </c>
      <c r="T6" s="104">
        <v>530</v>
      </c>
      <c r="U6" s="104" t="s">
        <v>323</v>
      </c>
      <c r="V6" s="104" t="s">
        <v>324</v>
      </c>
      <c r="W6" s="104">
        <v>13135937639</v>
      </c>
      <c r="X6" s="104"/>
    </row>
    <row r="7" s="96" customFormat="1" ht="57" customHeight="1" spans="1:24">
      <c r="A7" s="104">
        <v>4</v>
      </c>
      <c r="B7" s="104" t="s">
        <v>13</v>
      </c>
      <c r="C7" s="104" t="s">
        <v>578</v>
      </c>
      <c r="D7" s="104" t="s">
        <v>326</v>
      </c>
      <c r="E7" s="104" t="s">
        <v>90</v>
      </c>
      <c r="F7" s="104" t="s">
        <v>162</v>
      </c>
      <c r="G7" s="104" t="s">
        <v>148</v>
      </c>
      <c r="H7" s="105" t="s">
        <v>579</v>
      </c>
      <c r="I7" s="104">
        <v>22</v>
      </c>
      <c r="J7" s="104">
        <v>20</v>
      </c>
      <c r="K7" s="104">
        <v>2</v>
      </c>
      <c r="L7" s="104" t="s">
        <v>60</v>
      </c>
      <c r="M7" s="104" t="s">
        <v>61</v>
      </c>
      <c r="N7" s="104" t="s">
        <v>60</v>
      </c>
      <c r="O7" s="104" t="s">
        <v>60</v>
      </c>
      <c r="P7" s="104" t="s">
        <v>60</v>
      </c>
      <c r="Q7" s="104" t="s">
        <v>61</v>
      </c>
      <c r="R7" s="122" t="s">
        <v>151</v>
      </c>
      <c r="S7" s="104">
        <v>1082</v>
      </c>
      <c r="T7" s="104">
        <v>832</v>
      </c>
      <c r="U7" s="104" t="s">
        <v>328</v>
      </c>
      <c r="V7" s="104" t="s">
        <v>329</v>
      </c>
      <c r="W7" s="104">
        <v>18772280508</v>
      </c>
      <c r="X7" s="104"/>
    </row>
    <row r="8" s="96" customFormat="1" ht="45" customHeight="1" spans="1:24">
      <c r="A8" s="104">
        <v>5</v>
      </c>
      <c r="B8" s="104" t="s">
        <v>13</v>
      </c>
      <c r="C8" s="104" t="s">
        <v>580</v>
      </c>
      <c r="D8" s="104" t="s">
        <v>331</v>
      </c>
      <c r="E8" s="104" t="s">
        <v>90</v>
      </c>
      <c r="F8" s="104" t="s">
        <v>162</v>
      </c>
      <c r="G8" s="104" t="s">
        <v>148</v>
      </c>
      <c r="H8" s="105" t="s">
        <v>581</v>
      </c>
      <c r="I8" s="104">
        <v>20</v>
      </c>
      <c r="J8" s="104">
        <v>20</v>
      </c>
      <c r="K8" s="104">
        <v>0</v>
      </c>
      <c r="L8" s="104" t="s">
        <v>60</v>
      </c>
      <c r="M8" s="104" t="s">
        <v>61</v>
      </c>
      <c r="N8" s="104" t="s">
        <v>60</v>
      </c>
      <c r="O8" s="104" t="s">
        <v>60</v>
      </c>
      <c r="P8" s="104" t="s">
        <v>60</v>
      </c>
      <c r="Q8" s="104" t="s">
        <v>61</v>
      </c>
      <c r="R8" s="122" t="s">
        <v>151</v>
      </c>
      <c r="S8" s="104">
        <v>1672</v>
      </c>
      <c r="T8" s="104">
        <v>1432</v>
      </c>
      <c r="U8" s="104" t="s">
        <v>333</v>
      </c>
      <c r="V8" s="104" t="s">
        <v>334</v>
      </c>
      <c r="W8" s="104">
        <v>13197024179</v>
      </c>
      <c r="X8" s="104"/>
    </row>
    <row r="9" s="96" customFormat="1" ht="64" customHeight="1" spans="1:24">
      <c r="A9" s="104">
        <v>6</v>
      </c>
      <c r="B9" s="104" t="s">
        <v>13</v>
      </c>
      <c r="C9" s="104" t="s">
        <v>582</v>
      </c>
      <c r="D9" s="104" t="s">
        <v>336</v>
      </c>
      <c r="E9" s="104" t="s">
        <v>90</v>
      </c>
      <c r="F9" s="104" t="s">
        <v>162</v>
      </c>
      <c r="G9" s="104" t="s">
        <v>148</v>
      </c>
      <c r="H9" s="105" t="s">
        <v>583</v>
      </c>
      <c r="I9" s="104">
        <v>20</v>
      </c>
      <c r="J9" s="104">
        <v>20</v>
      </c>
      <c r="K9" s="104">
        <v>0</v>
      </c>
      <c r="L9" s="104" t="s">
        <v>60</v>
      </c>
      <c r="M9" s="104" t="s">
        <v>61</v>
      </c>
      <c r="N9" s="104" t="s">
        <v>60</v>
      </c>
      <c r="O9" s="104" t="s">
        <v>60</v>
      </c>
      <c r="P9" s="104" t="s">
        <v>60</v>
      </c>
      <c r="Q9" s="104" t="s">
        <v>61</v>
      </c>
      <c r="R9" s="123" t="s">
        <v>151</v>
      </c>
      <c r="S9" s="104">
        <v>3211</v>
      </c>
      <c r="T9" s="104">
        <v>2180</v>
      </c>
      <c r="U9" s="104" t="s">
        <v>338</v>
      </c>
      <c r="V9" s="104" t="s">
        <v>339</v>
      </c>
      <c r="W9" s="124">
        <v>18062913590</v>
      </c>
      <c r="X9" s="104"/>
    </row>
    <row r="10" s="96" customFormat="1" ht="100" customHeight="1" spans="1:24">
      <c r="A10" s="104">
        <v>7</v>
      </c>
      <c r="B10" s="104" t="s">
        <v>13</v>
      </c>
      <c r="C10" s="104" t="s">
        <v>584</v>
      </c>
      <c r="D10" s="104" t="s">
        <v>341</v>
      </c>
      <c r="E10" s="104" t="s">
        <v>90</v>
      </c>
      <c r="F10" s="104" t="s">
        <v>162</v>
      </c>
      <c r="G10" s="104" t="s">
        <v>148</v>
      </c>
      <c r="H10" s="105" t="s">
        <v>342</v>
      </c>
      <c r="I10" s="104">
        <v>20</v>
      </c>
      <c r="J10" s="104">
        <v>20</v>
      </c>
      <c r="K10" s="104">
        <v>0</v>
      </c>
      <c r="L10" s="104" t="s">
        <v>61</v>
      </c>
      <c r="M10" s="104" t="s">
        <v>61</v>
      </c>
      <c r="N10" s="104" t="s">
        <v>60</v>
      </c>
      <c r="O10" s="104" t="s">
        <v>60</v>
      </c>
      <c r="P10" s="104" t="s">
        <v>60</v>
      </c>
      <c r="Q10" s="104" t="s">
        <v>61</v>
      </c>
      <c r="R10" s="123" t="s">
        <v>151</v>
      </c>
      <c r="S10" s="104">
        <v>1400</v>
      </c>
      <c r="T10" s="104">
        <v>600</v>
      </c>
      <c r="U10" s="104" t="s">
        <v>343</v>
      </c>
      <c r="V10" s="104" t="s">
        <v>344</v>
      </c>
      <c r="W10" s="119">
        <v>15629706688</v>
      </c>
      <c r="X10" s="119"/>
    </row>
    <row r="11" s="96" customFormat="1" ht="61" customHeight="1" spans="1:24">
      <c r="A11" s="104">
        <v>8</v>
      </c>
      <c r="B11" s="104" t="s">
        <v>13</v>
      </c>
      <c r="C11" s="104" t="s">
        <v>585</v>
      </c>
      <c r="D11" s="104" t="s">
        <v>345</v>
      </c>
      <c r="E11" s="104" t="s">
        <v>90</v>
      </c>
      <c r="F11" s="104" t="s">
        <v>162</v>
      </c>
      <c r="G11" s="104" t="s">
        <v>148</v>
      </c>
      <c r="H11" s="105" t="s">
        <v>586</v>
      </c>
      <c r="I11" s="104">
        <v>20</v>
      </c>
      <c r="J11" s="104">
        <v>20</v>
      </c>
      <c r="K11" s="104">
        <v>0</v>
      </c>
      <c r="L11" s="104" t="s">
        <v>60</v>
      </c>
      <c r="M11" s="104" t="s">
        <v>61</v>
      </c>
      <c r="N11" s="104" t="s">
        <v>60</v>
      </c>
      <c r="O11" s="104" t="s">
        <v>60</v>
      </c>
      <c r="P11" s="104" t="s">
        <v>60</v>
      </c>
      <c r="Q11" s="104" t="s">
        <v>61</v>
      </c>
      <c r="R11" s="122" t="s">
        <v>151</v>
      </c>
      <c r="S11" s="104">
        <v>2282</v>
      </c>
      <c r="T11" s="104">
        <v>800</v>
      </c>
      <c r="U11" s="104" t="s">
        <v>347</v>
      </c>
      <c r="V11" s="104" t="s">
        <v>88</v>
      </c>
      <c r="W11" s="104">
        <v>13872065967</v>
      </c>
      <c r="X11" s="119"/>
    </row>
    <row r="12" s="96" customFormat="1" ht="50" customHeight="1" spans="1:24">
      <c r="A12" s="104">
        <v>9</v>
      </c>
      <c r="B12" s="104" t="s">
        <v>13</v>
      </c>
      <c r="C12" s="104" t="s">
        <v>587</v>
      </c>
      <c r="D12" s="104" t="s">
        <v>348</v>
      </c>
      <c r="E12" s="104" t="s">
        <v>90</v>
      </c>
      <c r="F12" s="104" t="s">
        <v>162</v>
      </c>
      <c r="G12" s="104" t="s">
        <v>148</v>
      </c>
      <c r="H12" s="105" t="s">
        <v>349</v>
      </c>
      <c r="I12" s="104">
        <v>20</v>
      </c>
      <c r="J12" s="104">
        <v>20</v>
      </c>
      <c r="K12" s="104">
        <v>0</v>
      </c>
      <c r="L12" s="104" t="s">
        <v>60</v>
      </c>
      <c r="M12" s="104" t="s">
        <v>61</v>
      </c>
      <c r="N12" s="104" t="s">
        <v>60</v>
      </c>
      <c r="O12" s="104" t="s">
        <v>60</v>
      </c>
      <c r="P12" s="104" t="s">
        <v>60</v>
      </c>
      <c r="Q12" s="104" t="s">
        <v>61</v>
      </c>
      <c r="R12" s="122" t="s">
        <v>151</v>
      </c>
      <c r="S12" s="104">
        <v>996</v>
      </c>
      <c r="T12" s="104">
        <v>500</v>
      </c>
      <c r="U12" s="104" t="s">
        <v>350</v>
      </c>
      <c r="V12" s="104" t="s">
        <v>139</v>
      </c>
      <c r="W12" s="104">
        <v>13339906006</v>
      </c>
      <c r="X12" s="104"/>
    </row>
    <row r="13" s="96" customFormat="1" ht="52" customHeight="1" spans="1:24">
      <c r="A13" s="104">
        <v>10</v>
      </c>
      <c r="B13" s="104" t="s">
        <v>13</v>
      </c>
      <c r="C13" s="104" t="s">
        <v>588</v>
      </c>
      <c r="D13" s="104" t="s">
        <v>351</v>
      </c>
      <c r="E13" s="104" t="s">
        <v>90</v>
      </c>
      <c r="F13" s="104" t="s">
        <v>162</v>
      </c>
      <c r="G13" s="104" t="s">
        <v>148</v>
      </c>
      <c r="H13" s="105" t="s">
        <v>589</v>
      </c>
      <c r="I13" s="104">
        <v>20</v>
      </c>
      <c r="J13" s="104">
        <v>20</v>
      </c>
      <c r="K13" s="104">
        <v>0</v>
      </c>
      <c r="L13" s="104" t="s">
        <v>60</v>
      </c>
      <c r="M13" s="104" t="s">
        <v>61</v>
      </c>
      <c r="N13" s="104" t="s">
        <v>60</v>
      </c>
      <c r="O13" s="104" t="s">
        <v>60</v>
      </c>
      <c r="P13" s="104" t="s">
        <v>60</v>
      </c>
      <c r="Q13" s="104" t="s">
        <v>61</v>
      </c>
      <c r="R13" s="122" t="s">
        <v>151</v>
      </c>
      <c r="S13" s="104">
        <v>1600</v>
      </c>
      <c r="T13" s="104">
        <v>800</v>
      </c>
      <c r="U13" s="104" t="s">
        <v>353</v>
      </c>
      <c r="V13" s="104" t="s">
        <v>157</v>
      </c>
      <c r="W13" s="104">
        <v>18162917765</v>
      </c>
      <c r="X13" s="104"/>
    </row>
    <row r="14" s="96" customFormat="1" ht="55" customHeight="1" spans="1:24">
      <c r="A14" s="104">
        <v>11</v>
      </c>
      <c r="B14" s="104" t="s">
        <v>13</v>
      </c>
      <c r="C14" s="104" t="s">
        <v>590</v>
      </c>
      <c r="D14" s="104" t="s">
        <v>354</v>
      </c>
      <c r="E14" s="104" t="s">
        <v>90</v>
      </c>
      <c r="F14" s="104" t="s">
        <v>162</v>
      </c>
      <c r="G14" s="104" t="s">
        <v>148</v>
      </c>
      <c r="H14" s="105" t="s">
        <v>591</v>
      </c>
      <c r="I14" s="104">
        <v>20</v>
      </c>
      <c r="J14" s="104">
        <v>20</v>
      </c>
      <c r="K14" s="104">
        <v>0</v>
      </c>
      <c r="L14" s="104" t="s">
        <v>60</v>
      </c>
      <c r="M14" s="104" t="s">
        <v>61</v>
      </c>
      <c r="N14" s="104" t="s">
        <v>60</v>
      </c>
      <c r="O14" s="104" t="s">
        <v>60</v>
      </c>
      <c r="P14" s="104" t="s">
        <v>60</v>
      </c>
      <c r="Q14" s="104" t="s">
        <v>61</v>
      </c>
      <c r="R14" s="122" t="s">
        <v>151</v>
      </c>
      <c r="S14" s="104">
        <v>460</v>
      </c>
      <c r="T14" s="104">
        <v>300</v>
      </c>
      <c r="U14" s="104" t="s">
        <v>356</v>
      </c>
      <c r="V14" s="104" t="s">
        <v>65</v>
      </c>
      <c r="W14" s="104">
        <v>13197044860</v>
      </c>
      <c r="X14" s="104"/>
    </row>
    <row r="15" s="96" customFormat="1" ht="50.1" customHeight="1" spans="1:24">
      <c r="A15" s="104">
        <v>12</v>
      </c>
      <c r="B15" s="104" t="s">
        <v>13</v>
      </c>
      <c r="C15" s="104" t="s">
        <v>592</v>
      </c>
      <c r="D15" s="104" t="s">
        <v>357</v>
      </c>
      <c r="E15" s="104" t="s">
        <v>90</v>
      </c>
      <c r="F15" s="104" t="s">
        <v>162</v>
      </c>
      <c r="G15" s="104" t="s">
        <v>148</v>
      </c>
      <c r="H15" s="105" t="s">
        <v>593</v>
      </c>
      <c r="I15" s="104">
        <v>20</v>
      </c>
      <c r="J15" s="104">
        <v>20</v>
      </c>
      <c r="K15" s="104">
        <v>0</v>
      </c>
      <c r="L15" s="104" t="s">
        <v>60</v>
      </c>
      <c r="M15" s="104" t="s">
        <v>61</v>
      </c>
      <c r="N15" s="104" t="s">
        <v>60</v>
      </c>
      <c r="O15" s="104" t="s">
        <v>60</v>
      </c>
      <c r="P15" s="104" t="s">
        <v>60</v>
      </c>
      <c r="Q15" s="104" t="s">
        <v>61</v>
      </c>
      <c r="R15" s="122" t="s">
        <v>151</v>
      </c>
      <c r="S15" s="104">
        <v>1250</v>
      </c>
      <c r="T15" s="104">
        <v>1023</v>
      </c>
      <c r="U15" s="104" t="s">
        <v>359</v>
      </c>
      <c r="V15" s="104" t="s">
        <v>165</v>
      </c>
      <c r="W15" s="104">
        <v>13597618211</v>
      </c>
      <c r="X15" s="104"/>
    </row>
    <row r="16" s="96" customFormat="1" ht="66" customHeight="1" spans="1:24">
      <c r="A16" s="104">
        <v>13</v>
      </c>
      <c r="B16" s="104" t="s">
        <v>13</v>
      </c>
      <c r="C16" s="104" t="s">
        <v>594</v>
      </c>
      <c r="D16" s="104" t="s">
        <v>361</v>
      </c>
      <c r="E16" s="104" t="s">
        <v>90</v>
      </c>
      <c r="F16" s="104" t="s">
        <v>162</v>
      </c>
      <c r="G16" s="104" t="s">
        <v>148</v>
      </c>
      <c r="H16" s="105" t="s">
        <v>595</v>
      </c>
      <c r="I16" s="104">
        <v>20</v>
      </c>
      <c r="J16" s="104">
        <v>20</v>
      </c>
      <c r="K16" s="104">
        <v>0</v>
      </c>
      <c r="L16" s="104" t="s">
        <v>60</v>
      </c>
      <c r="M16" s="104" t="s">
        <v>61</v>
      </c>
      <c r="N16" s="104" t="s">
        <v>60</v>
      </c>
      <c r="O16" s="104" t="s">
        <v>60</v>
      </c>
      <c r="P16" s="104" t="s">
        <v>60</v>
      </c>
      <c r="Q16" s="104" t="s">
        <v>61</v>
      </c>
      <c r="R16" s="122" t="s">
        <v>151</v>
      </c>
      <c r="S16" s="104">
        <v>1452</v>
      </c>
      <c r="T16" s="104">
        <v>1000</v>
      </c>
      <c r="U16" s="104" t="s">
        <v>363</v>
      </c>
      <c r="V16" s="104" t="s">
        <v>364</v>
      </c>
      <c r="W16" s="104">
        <v>15871151512</v>
      </c>
      <c r="X16" s="104"/>
    </row>
    <row r="17" s="96" customFormat="1" ht="48" customHeight="1" spans="1:24">
      <c r="A17" s="104">
        <v>14</v>
      </c>
      <c r="B17" s="104" t="s">
        <v>13</v>
      </c>
      <c r="C17" s="104" t="s">
        <v>596</v>
      </c>
      <c r="D17" s="104" t="s">
        <v>365</v>
      </c>
      <c r="E17" s="104" t="s">
        <v>90</v>
      </c>
      <c r="F17" s="104" t="s">
        <v>162</v>
      </c>
      <c r="G17" s="104" t="s">
        <v>148</v>
      </c>
      <c r="H17" s="105" t="s">
        <v>597</v>
      </c>
      <c r="I17" s="104">
        <v>20</v>
      </c>
      <c r="J17" s="104">
        <v>20</v>
      </c>
      <c r="K17" s="104">
        <v>0</v>
      </c>
      <c r="L17" s="104" t="s">
        <v>60</v>
      </c>
      <c r="M17" s="104" t="s">
        <v>61</v>
      </c>
      <c r="N17" s="104" t="s">
        <v>60</v>
      </c>
      <c r="O17" s="104" t="s">
        <v>60</v>
      </c>
      <c r="P17" s="104" t="s">
        <v>60</v>
      </c>
      <c r="Q17" s="104" t="s">
        <v>61</v>
      </c>
      <c r="R17" s="122" t="s">
        <v>151</v>
      </c>
      <c r="S17" s="104">
        <v>860</v>
      </c>
      <c r="T17" s="104">
        <v>300</v>
      </c>
      <c r="U17" s="104" t="s">
        <v>367</v>
      </c>
      <c r="V17" s="104" t="s">
        <v>169</v>
      </c>
      <c r="W17" s="104">
        <v>15172012733</v>
      </c>
      <c r="X17" s="104"/>
    </row>
    <row r="18" s="96" customFormat="1" ht="50" customHeight="1" spans="1:24">
      <c r="A18" s="104">
        <v>15</v>
      </c>
      <c r="B18" s="104" t="s">
        <v>13</v>
      </c>
      <c r="C18" s="104" t="s">
        <v>598</v>
      </c>
      <c r="D18" s="104" t="s">
        <v>368</v>
      </c>
      <c r="E18" s="104" t="s">
        <v>90</v>
      </c>
      <c r="F18" s="104" t="s">
        <v>162</v>
      </c>
      <c r="G18" s="104" t="s">
        <v>148</v>
      </c>
      <c r="H18" s="105" t="s">
        <v>599</v>
      </c>
      <c r="I18" s="104">
        <v>20</v>
      </c>
      <c r="J18" s="104">
        <v>20</v>
      </c>
      <c r="K18" s="104">
        <v>0</v>
      </c>
      <c r="L18" s="104" t="s">
        <v>60</v>
      </c>
      <c r="M18" s="104" t="s">
        <v>61</v>
      </c>
      <c r="N18" s="104" t="s">
        <v>60</v>
      </c>
      <c r="O18" s="104" t="s">
        <v>60</v>
      </c>
      <c r="P18" s="104" t="s">
        <v>60</v>
      </c>
      <c r="Q18" s="104" t="s">
        <v>61</v>
      </c>
      <c r="R18" s="122" t="s">
        <v>151</v>
      </c>
      <c r="S18" s="104">
        <v>1920</v>
      </c>
      <c r="T18" s="104">
        <v>850</v>
      </c>
      <c r="U18" s="104" t="s">
        <v>370</v>
      </c>
      <c r="V18" s="104" t="s">
        <v>145</v>
      </c>
      <c r="W18" s="104">
        <v>13907230679</v>
      </c>
      <c r="X18" s="104"/>
    </row>
    <row r="19" s="96" customFormat="1" ht="60" customHeight="1" spans="1:24">
      <c r="A19" s="104">
        <v>16</v>
      </c>
      <c r="B19" s="104" t="s">
        <v>13</v>
      </c>
      <c r="C19" s="104" t="s">
        <v>600</v>
      </c>
      <c r="D19" s="104" t="s">
        <v>372</v>
      </c>
      <c r="E19" s="104" t="s">
        <v>90</v>
      </c>
      <c r="F19" s="104" t="s">
        <v>162</v>
      </c>
      <c r="G19" s="104" t="s">
        <v>148</v>
      </c>
      <c r="H19" s="105" t="s">
        <v>601</v>
      </c>
      <c r="I19" s="104">
        <v>20</v>
      </c>
      <c r="J19" s="104">
        <v>20</v>
      </c>
      <c r="K19" s="104">
        <v>0</v>
      </c>
      <c r="L19" s="104" t="s">
        <v>60</v>
      </c>
      <c r="M19" s="104" t="s">
        <v>61</v>
      </c>
      <c r="N19" s="104" t="s">
        <v>60</v>
      </c>
      <c r="O19" s="104" t="s">
        <v>60</v>
      </c>
      <c r="P19" s="104" t="s">
        <v>60</v>
      </c>
      <c r="Q19" s="104" t="s">
        <v>61</v>
      </c>
      <c r="R19" s="122" t="s">
        <v>151</v>
      </c>
      <c r="S19" s="104">
        <v>1400</v>
      </c>
      <c r="T19" s="104">
        <v>700</v>
      </c>
      <c r="U19" s="104" t="s">
        <v>374</v>
      </c>
      <c r="V19" s="104" t="s">
        <v>375</v>
      </c>
      <c r="W19" s="104">
        <v>13597662499</v>
      </c>
      <c r="X19" s="104"/>
    </row>
    <row r="20" s="96" customFormat="1" ht="43" customHeight="1" spans="1:24">
      <c r="A20" s="104">
        <v>17</v>
      </c>
      <c r="B20" s="104" t="s">
        <v>13</v>
      </c>
      <c r="C20" s="104" t="s">
        <v>602</v>
      </c>
      <c r="D20" s="104" t="s">
        <v>377</v>
      </c>
      <c r="E20" s="104" t="s">
        <v>90</v>
      </c>
      <c r="F20" s="104" t="s">
        <v>162</v>
      </c>
      <c r="G20" s="104" t="s">
        <v>148</v>
      </c>
      <c r="H20" s="106" t="s">
        <v>603</v>
      </c>
      <c r="I20" s="104">
        <v>20</v>
      </c>
      <c r="J20" s="104">
        <v>20</v>
      </c>
      <c r="K20" s="104">
        <v>0</v>
      </c>
      <c r="L20" s="104" t="s">
        <v>60</v>
      </c>
      <c r="M20" s="104" t="s">
        <v>61</v>
      </c>
      <c r="N20" s="104" t="s">
        <v>60</v>
      </c>
      <c r="O20" s="104" t="s">
        <v>60</v>
      </c>
      <c r="P20" s="104" t="s">
        <v>60</v>
      </c>
      <c r="Q20" s="104" t="s">
        <v>61</v>
      </c>
      <c r="R20" s="122" t="s">
        <v>151</v>
      </c>
      <c r="S20" s="104">
        <v>715</v>
      </c>
      <c r="T20" s="104">
        <v>436</v>
      </c>
      <c r="U20" s="104" t="s">
        <v>379</v>
      </c>
      <c r="V20" s="104" t="s">
        <v>380</v>
      </c>
      <c r="W20" s="104">
        <v>13617219268</v>
      </c>
      <c r="X20" s="104"/>
    </row>
    <row r="21" s="96" customFormat="1" ht="47" customHeight="1" spans="1:24">
      <c r="A21" s="104">
        <v>18</v>
      </c>
      <c r="B21" s="104" t="s">
        <v>13</v>
      </c>
      <c r="C21" s="104" t="s">
        <v>604</v>
      </c>
      <c r="D21" s="104" t="s">
        <v>381</v>
      </c>
      <c r="E21" s="104" t="s">
        <v>90</v>
      </c>
      <c r="F21" s="104" t="s">
        <v>162</v>
      </c>
      <c r="G21" s="104" t="s">
        <v>148</v>
      </c>
      <c r="H21" s="105" t="s">
        <v>605</v>
      </c>
      <c r="I21" s="104">
        <v>20</v>
      </c>
      <c r="J21" s="104">
        <v>20</v>
      </c>
      <c r="K21" s="104">
        <v>0</v>
      </c>
      <c r="L21" s="104" t="s">
        <v>60</v>
      </c>
      <c r="M21" s="104" t="s">
        <v>61</v>
      </c>
      <c r="N21" s="104" t="s">
        <v>60</v>
      </c>
      <c r="O21" s="104" t="s">
        <v>60</v>
      </c>
      <c r="P21" s="104" t="s">
        <v>60</v>
      </c>
      <c r="Q21" s="104" t="s">
        <v>61</v>
      </c>
      <c r="R21" s="122" t="s">
        <v>151</v>
      </c>
      <c r="S21" s="104">
        <v>1700</v>
      </c>
      <c r="T21" s="104">
        <v>1200</v>
      </c>
      <c r="U21" s="104" t="s">
        <v>383</v>
      </c>
      <c r="V21" s="104" t="s">
        <v>235</v>
      </c>
      <c r="W21" s="104">
        <v>18986596090</v>
      </c>
      <c r="X21" s="104"/>
    </row>
    <row r="22" s="96" customFormat="1" ht="50" customHeight="1" spans="1:24">
      <c r="A22" s="104">
        <v>19</v>
      </c>
      <c r="B22" s="104" t="s">
        <v>13</v>
      </c>
      <c r="C22" s="104" t="s">
        <v>606</v>
      </c>
      <c r="D22" s="104" t="s">
        <v>385</v>
      </c>
      <c r="E22" s="104" t="s">
        <v>90</v>
      </c>
      <c r="F22" s="104" t="s">
        <v>162</v>
      </c>
      <c r="G22" s="104" t="s">
        <v>148</v>
      </c>
      <c r="H22" s="105" t="s">
        <v>607</v>
      </c>
      <c r="I22" s="104">
        <v>20</v>
      </c>
      <c r="J22" s="104">
        <v>20</v>
      </c>
      <c r="K22" s="104">
        <v>0</v>
      </c>
      <c r="L22" s="104" t="s">
        <v>60</v>
      </c>
      <c r="M22" s="104" t="s">
        <v>61</v>
      </c>
      <c r="N22" s="104" t="s">
        <v>60</v>
      </c>
      <c r="O22" s="104" t="s">
        <v>60</v>
      </c>
      <c r="P22" s="104" t="s">
        <v>60</v>
      </c>
      <c r="Q22" s="104" t="s">
        <v>61</v>
      </c>
      <c r="R22" s="122" t="s">
        <v>151</v>
      </c>
      <c r="S22" s="104">
        <v>2885</v>
      </c>
      <c r="T22" s="104">
        <v>1230</v>
      </c>
      <c r="U22" s="104" t="s">
        <v>387</v>
      </c>
      <c r="V22" s="104" t="s">
        <v>388</v>
      </c>
      <c r="W22" s="104">
        <v>13872068800</v>
      </c>
      <c r="X22" s="104"/>
    </row>
    <row r="23" s="96" customFormat="1" ht="50" customHeight="1" spans="1:24">
      <c r="A23" s="104">
        <v>20</v>
      </c>
      <c r="B23" s="104" t="s">
        <v>13</v>
      </c>
      <c r="C23" s="104" t="s">
        <v>608</v>
      </c>
      <c r="D23" s="104" t="s">
        <v>390</v>
      </c>
      <c r="E23" s="104" t="s">
        <v>90</v>
      </c>
      <c r="F23" s="104" t="s">
        <v>162</v>
      </c>
      <c r="G23" s="104" t="s">
        <v>148</v>
      </c>
      <c r="H23" s="105" t="s">
        <v>609</v>
      </c>
      <c r="I23" s="104">
        <v>20</v>
      </c>
      <c r="J23" s="104">
        <v>20</v>
      </c>
      <c r="K23" s="104">
        <v>0</v>
      </c>
      <c r="L23" s="104" t="s">
        <v>60</v>
      </c>
      <c r="M23" s="104" t="s">
        <v>61</v>
      </c>
      <c r="N23" s="104" t="s">
        <v>60</v>
      </c>
      <c r="O23" s="104" t="s">
        <v>60</v>
      </c>
      <c r="P23" s="104" t="s">
        <v>60</v>
      </c>
      <c r="Q23" s="104" t="s">
        <v>61</v>
      </c>
      <c r="R23" s="122" t="s">
        <v>151</v>
      </c>
      <c r="S23" s="104">
        <v>570</v>
      </c>
      <c r="T23" s="104">
        <v>60</v>
      </c>
      <c r="U23" s="104" t="s">
        <v>392</v>
      </c>
      <c r="V23" s="104" t="s">
        <v>393</v>
      </c>
      <c r="W23" s="104">
        <v>17707143796</v>
      </c>
      <c r="X23" s="104"/>
    </row>
    <row r="24" s="96" customFormat="1" ht="50" customHeight="1" spans="1:24">
      <c r="A24" s="104">
        <v>21</v>
      </c>
      <c r="B24" s="104" t="s">
        <v>13</v>
      </c>
      <c r="C24" s="104" t="s">
        <v>610</v>
      </c>
      <c r="D24" s="104" t="s">
        <v>395</v>
      </c>
      <c r="E24" s="104" t="s">
        <v>90</v>
      </c>
      <c r="F24" s="104" t="s">
        <v>162</v>
      </c>
      <c r="G24" s="104" t="s">
        <v>148</v>
      </c>
      <c r="H24" s="105" t="s">
        <v>396</v>
      </c>
      <c r="I24" s="104">
        <v>20</v>
      </c>
      <c r="J24" s="104">
        <v>20</v>
      </c>
      <c r="K24" s="104">
        <v>0</v>
      </c>
      <c r="L24" s="104" t="s">
        <v>60</v>
      </c>
      <c r="M24" s="104" t="s">
        <v>61</v>
      </c>
      <c r="N24" s="104" t="s">
        <v>60</v>
      </c>
      <c r="O24" s="104" t="s">
        <v>60</v>
      </c>
      <c r="P24" s="104" t="s">
        <v>60</v>
      </c>
      <c r="Q24" s="104" t="s">
        <v>61</v>
      </c>
      <c r="R24" s="122" t="s">
        <v>151</v>
      </c>
      <c r="S24" s="104">
        <v>1078</v>
      </c>
      <c r="T24" s="104">
        <v>120</v>
      </c>
      <c r="U24" s="104" t="s">
        <v>397</v>
      </c>
      <c r="V24" s="104" t="s">
        <v>398</v>
      </c>
      <c r="W24" s="104">
        <v>18986579173</v>
      </c>
      <c r="X24" s="104"/>
    </row>
    <row r="25" s="96" customFormat="1" ht="46" customHeight="1" spans="1:24">
      <c r="A25" s="104">
        <v>22</v>
      </c>
      <c r="B25" s="104" t="s">
        <v>13</v>
      </c>
      <c r="C25" s="104" t="s">
        <v>611</v>
      </c>
      <c r="D25" s="104" t="s">
        <v>399</v>
      </c>
      <c r="E25" s="104" t="s">
        <v>90</v>
      </c>
      <c r="F25" s="104" t="s">
        <v>162</v>
      </c>
      <c r="G25" s="104" t="s">
        <v>148</v>
      </c>
      <c r="H25" s="105" t="s">
        <v>400</v>
      </c>
      <c r="I25" s="104">
        <v>20</v>
      </c>
      <c r="J25" s="104">
        <v>20</v>
      </c>
      <c r="K25" s="104">
        <v>0</v>
      </c>
      <c r="L25" s="104" t="s">
        <v>60</v>
      </c>
      <c r="M25" s="104" t="s">
        <v>61</v>
      </c>
      <c r="N25" s="104" t="s">
        <v>60</v>
      </c>
      <c r="O25" s="104" t="s">
        <v>60</v>
      </c>
      <c r="P25" s="104" t="s">
        <v>60</v>
      </c>
      <c r="Q25" s="104" t="s">
        <v>61</v>
      </c>
      <c r="R25" s="122" t="s">
        <v>151</v>
      </c>
      <c r="S25" s="104">
        <v>1151</v>
      </c>
      <c r="T25" s="104">
        <v>720</v>
      </c>
      <c r="U25" s="104" t="s">
        <v>401</v>
      </c>
      <c r="V25" s="104" t="s">
        <v>180</v>
      </c>
      <c r="W25" s="104">
        <v>13597626878</v>
      </c>
      <c r="X25" s="104"/>
    </row>
    <row r="26" s="96" customFormat="1" ht="38" customHeight="1" spans="1:24">
      <c r="A26" s="107" t="s">
        <v>181</v>
      </c>
      <c r="B26" s="108"/>
      <c r="C26" s="108"/>
      <c r="D26" s="108"/>
      <c r="E26" s="108"/>
      <c r="F26" s="108"/>
      <c r="G26" s="108"/>
      <c r="H26" s="109"/>
      <c r="I26" s="104">
        <f t="shared" ref="I26:K26" si="0">SUM(I4:I25)</f>
        <v>447</v>
      </c>
      <c r="J26" s="104">
        <f t="shared" si="0"/>
        <v>440</v>
      </c>
      <c r="K26" s="104">
        <f t="shared" si="0"/>
        <v>7</v>
      </c>
      <c r="L26" s="104"/>
      <c r="M26" s="104"/>
      <c r="N26" s="104"/>
      <c r="O26" s="104"/>
      <c r="P26" s="104"/>
      <c r="Q26" s="125"/>
      <c r="R26" s="122"/>
      <c r="S26" s="104"/>
      <c r="T26" s="104"/>
      <c r="U26" s="104"/>
      <c r="V26" s="104"/>
      <c r="W26" s="104"/>
      <c r="X26" s="104"/>
    </row>
    <row r="27" s="96" customFormat="1" ht="50" customHeight="1" spans="1:24">
      <c r="A27" s="104">
        <v>1</v>
      </c>
      <c r="B27" s="104" t="s">
        <v>403</v>
      </c>
      <c r="C27" s="104" t="s">
        <v>612</v>
      </c>
      <c r="D27" s="104" t="s">
        <v>613</v>
      </c>
      <c r="E27" s="104" t="s">
        <v>90</v>
      </c>
      <c r="F27" s="104" t="s">
        <v>162</v>
      </c>
      <c r="G27" s="104" t="s">
        <v>148</v>
      </c>
      <c r="H27" s="105" t="s">
        <v>405</v>
      </c>
      <c r="I27" s="104">
        <v>26</v>
      </c>
      <c r="J27" s="104">
        <v>20</v>
      </c>
      <c r="K27" s="104">
        <v>6</v>
      </c>
      <c r="L27" s="104" t="s">
        <v>60</v>
      </c>
      <c r="M27" s="104" t="s">
        <v>61</v>
      </c>
      <c r="N27" s="104" t="s">
        <v>60</v>
      </c>
      <c r="O27" s="104" t="s">
        <v>60</v>
      </c>
      <c r="P27" s="104" t="s">
        <v>60</v>
      </c>
      <c r="Q27" s="104" t="s">
        <v>61</v>
      </c>
      <c r="R27" s="104" t="s">
        <v>406</v>
      </c>
      <c r="S27" s="104">
        <v>2600</v>
      </c>
      <c r="T27" s="104">
        <v>1100</v>
      </c>
      <c r="U27" s="104" t="s">
        <v>407</v>
      </c>
      <c r="V27" s="104"/>
      <c r="W27" s="104"/>
      <c r="X27" s="104"/>
    </row>
    <row r="28" s="96" customFormat="1" ht="50" customHeight="1" spans="1:24">
      <c r="A28" s="104">
        <v>2</v>
      </c>
      <c r="B28" s="104" t="s">
        <v>403</v>
      </c>
      <c r="C28" s="104" t="s">
        <v>614</v>
      </c>
      <c r="D28" s="104" t="s">
        <v>615</v>
      </c>
      <c r="E28" s="104" t="s">
        <v>90</v>
      </c>
      <c r="F28" s="104" t="s">
        <v>162</v>
      </c>
      <c r="G28" s="104" t="s">
        <v>148</v>
      </c>
      <c r="H28" s="105" t="s">
        <v>410</v>
      </c>
      <c r="I28" s="104">
        <v>30</v>
      </c>
      <c r="J28" s="104">
        <v>20</v>
      </c>
      <c r="K28" s="104">
        <v>10</v>
      </c>
      <c r="L28" s="104" t="s">
        <v>60</v>
      </c>
      <c r="M28" s="104" t="s">
        <v>61</v>
      </c>
      <c r="N28" s="104" t="s">
        <v>60</v>
      </c>
      <c r="O28" s="104" t="s">
        <v>60</v>
      </c>
      <c r="P28" s="104" t="s">
        <v>60</v>
      </c>
      <c r="Q28" s="104" t="s">
        <v>61</v>
      </c>
      <c r="R28" s="104" t="s">
        <v>406</v>
      </c>
      <c r="S28" s="104">
        <v>900</v>
      </c>
      <c r="T28" s="104">
        <v>400</v>
      </c>
      <c r="U28" s="104" t="s">
        <v>411</v>
      </c>
      <c r="V28" s="104"/>
      <c r="W28" s="104"/>
      <c r="X28" s="119"/>
    </row>
    <row r="29" s="96" customFormat="1" ht="50" customHeight="1" spans="1:24">
      <c r="A29" s="104">
        <v>3</v>
      </c>
      <c r="B29" s="104" t="s">
        <v>403</v>
      </c>
      <c r="C29" s="104" t="s">
        <v>616</v>
      </c>
      <c r="D29" s="104" t="s">
        <v>617</v>
      </c>
      <c r="E29" s="104" t="s">
        <v>90</v>
      </c>
      <c r="F29" s="104" t="s">
        <v>162</v>
      </c>
      <c r="G29" s="104" t="s">
        <v>148</v>
      </c>
      <c r="H29" s="105" t="s">
        <v>414</v>
      </c>
      <c r="I29" s="104">
        <v>30</v>
      </c>
      <c r="J29" s="104">
        <v>20</v>
      </c>
      <c r="K29" s="104">
        <v>10</v>
      </c>
      <c r="L29" s="104" t="s">
        <v>60</v>
      </c>
      <c r="M29" s="104" t="s">
        <v>61</v>
      </c>
      <c r="N29" s="104" t="s">
        <v>60</v>
      </c>
      <c r="O29" s="104" t="s">
        <v>60</v>
      </c>
      <c r="P29" s="104" t="s">
        <v>60</v>
      </c>
      <c r="Q29" s="104" t="s">
        <v>61</v>
      </c>
      <c r="R29" s="104" t="s">
        <v>406</v>
      </c>
      <c r="S29" s="104">
        <v>800</v>
      </c>
      <c r="T29" s="104">
        <v>800</v>
      </c>
      <c r="U29" s="104" t="s">
        <v>415</v>
      </c>
      <c r="V29" s="104"/>
      <c r="W29" s="104"/>
      <c r="X29" s="119"/>
    </row>
    <row r="30" s="96" customFormat="1" ht="58" customHeight="1" spans="1:24">
      <c r="A30" s="104">
        <v>4</v>
      </c>
      <c r="B30" s="104" t="s">
        <v>403</v>
      </c>
      <c r="C30" s="104" t="s">
        <v>618</v>
      </c>
      <c r="D30" s="104" t="s">
        <v>619</v>
      </c>
      <c r="E30" s="104" t="s">
        <v>90</v>
      </c>
      <c r="F30" s="104" t="s">
        <v>162</v>
      </c>
      <c r="G30" s="104" t="s">
        <v>148</v>
      </c>
      <c r="H30" s="105" t="s">
        <v>417</v>
      </c>
      <c r="I30" s="104">
        <v>20</v>
      </c>
      <c r="J30" s="104">
        <v>20</v>
      </c>
      <c r="K30" s="104">
        <v>0</v>
      </c>
      <c r="L30" s="104" t="s">
        <v>60</v>
      </c>
      <c r="M30" s="104" t="s">
        <v>61</v>
      </c>
      <c r="N30" s="104" t="s">
        <v>60</v>
      </c>
      <c r="O30" s="104" t="s">
        <v>60</v>
      </c>
      <c r="P30" s="104" t="s">
        <v>60</v>
      </c>
      <c r="Q30" s="104" t="s">
        <v>61</v>
      </c>
      <c r="R30" s="104" t="s">
        <v>406</v>
      </c>
      <c r="S30" s="104">
        <v>2200</v>
      </c>
      <c r="T30" s="104">
        <v>1300</v>
      </c>
      <c r="U30" s="104" t="s">
        <v>418</v>
      </c>
      <c r="V30" s="104" t="s">
        <v>254</v>
      </c>
      <c r="W30" s="104">
        <v>18872198282</v>
      </c>
      <c r="X30" s="119"/>
    </row>
    <row r="31" s="96" customFormat="1" ht="35" customHeight="1" spans="1:24">
      <c r="A31" s="107" t="s">
        <v>620</v>
      </c>
      <c r="B31" s="108"/>
      <c r="C31" s="108"/>
      <c r="D31" s="108"/>
      <c r="E31" s="108"/>
      <c r="F31" s="108"/>
      <c r="G31" s="108"/>
      <c r="H31" s="109"/>
      <c r="I31" s="104">
        <f t="shared" ref="I31:K31" si="1">SUM(I27:I30)</f>
        <v>106</v>
      </c>
      <c r="J31" s="104">
        <f t="shared" si="1"/>
        <v>80</v>
      </c>
      <c r="K31" s="104">
        <f t="shared" si="1"/>
        <v>26</v>
      </c>
      <c r="L31" s="117"/>
      <c r="M31" s="117"/>
      <c r="N31" s="117"/>
      <c r="O31" s="117"/>
      <c r="P31" s="117"/>
      <c r="Q31" s="117"/>
      <c r="R31" s="117"/>
      <c r="S31" s="117"/>
      <c r="T31" s="117"/>
      <c r="U31" s="117"/>
      <c r="V31" s="117"/>
      <c r="W31" s="117"/>
      <c r="X31" s="117"/>
    </row>
    <row r="32" s="96" customFormat="1" ht="54" customHeight="1" spans="1:24">
      <c r="A32" s="104">
        <v>1</v>
      </c>
      <c r="B32" s="104" t="s">
        <v>16</v>
      </c>
      <c r="C32" s="104" t="s">
        <v>621</v>
      </c>
      <c r="D32" s="104" t="s">
        <v>622</v>
      </c>
      <c r="E32" s="104" t="s">
        <v>147</v>
      </c>
      <c r="F32" s="104" t="s">
        <v>162</v>
      </c>
      <c r="G32" s="104" t="s">
        <v>148</v>
      </c>
      <c r="H32" s="105" t="s">
        <v>422</v>
      </c>
      <c r="I32" s="104">
        <v>20</v>
      </c>
      <c r="J32" s="104">
        <v>20</v>
      </c>
      <c r="K32" s="104">
        <v>0</v>
      </c>
      <c r="L32" s="104" t="s">
        <v>60</v>
      </c>
      <c r="M32" s="104" t="s">
        <v>61</v>
      </c>
      <c r="N32" s="104" t="s">
        <v>60</v>
      </c>
      <c r="O32" s="104" t="s">
        <v>60</v>
      </c>
      <c r="P32" s="104" t="s">
        <v>60</v>
      </c>
      <c r="Q32" s="104" t="s">
        <v>61</v>
      </c>
      <c r="R32" s="104" t="s">
        <v>151</v>
      </c>
      <c r="S32" s="104">
        <v>1200</v>
      </c>
      <c r="T32" s="104">
        <v>1200</v>
      </c>
      <c r="U32" s="104" t="s">
        <v>420</v>
      </c>
      <c r="V32" s="104"/>
      <c r="W32" s="104"/>
      <c r="X32" s="119"/>
    </row>
    <row r="33" s="96" customFormat="1" ht="67" customHeight="1" spans="1:25">
      <c r="A33" s="104">
        <v>2</v>
      </c>
      <c r="B33" s="104" t="s">
        <v>16</v>
      </c>
      <c r="C33" s="104" t="s">
        <v>623</v>
      </c>
      <c r="D33" s="104" t="s">
        <v>624</v>
      </c>
      <c r="E33" s="104" t="s">
        <v>147</v>
      </c>
      <c r="F33" s="104" t="s">
        <v>162</v>
      </c>
      <c r="G33" s="104" t="s">
        <v>148</v>
      </c>
      <c r="H33" s="105" t="s">
        <v>424</v>
      </c>
      <c r="I33" s="104">
        <v>20</v>
      </c>
      <c r="J33" s="104">
        <v>20</v>
      </c>
      <c r="K33" s="104">
        <v>0</v>
      </c>
      <c r="L33" s="104" t="s">
        <v>60</v>
      </c>
      <c r="M33" s="104" t="s">
        <v>61</v>
      </c>
      <c r="N33" s="104" t="s">
        <v>60</v>
      </c>
      <c r="O33" s="104" t="s">
        <v>60</v>
      </c>
      <c r="P33" s="104" t="s">
        <v>60</v>
      </c>
      <c r="Q33" s="104" t="s">
        <v>61</v>
      </c>
      <c r="R33" s="104" t="s">
        <v>151</v>
      </c>
      <c r="S33" s="104">
        <v>460</v>
      </c>
      <c r="T33" s="104">
        <v>460</v>
      </c>
      <c r="U33" s="104" t="s">
        <v>93</v>
      </c>
      <c r="V33" s="118"/>
      <c r="W33" s="126"/>
      <c r="X33" s="118"/>
      <c r="Y33" s="97"/>
    </row>
    <row r="34" s="96" customFormat="1" ht="60" customHeight="1" spans="1:24">
      <c r="A34" s="104">
        <v>3</v>
      </c>
      <c r="B34" s="104" t="s">
        <v>16</v>
      </c>
      <c r="C34" s="104" t="s">
        <v>625</v>
      </c>
      <c r="D34" s="104" t="s">
        <v>626</v>
      </c>
      <c r="E34" s="104" t="s">
        <v>147</v>
      </c>
      <c r="F34" s="104" t="s">
        <v>162</v>
      </c>
      <c r="G34" s="104" t="s">
        <v>148</v>
      </c>
      <c r="H34" s="105" t="s">
        <v>427</v>
      </c>
      <c r="I34" s="104">
        <v>20</v>
      </c>
      <c r="J34" s="104">
        <v>20</v>
      </c>
      <c r="K34" s="104">
        <v>0</v>
      </c>
      <c r="L34" s="104" t="s">
        <v>60</v>
      </c>
      <c r="M34" s="104" t="s">
        <v>61</v>
      </c>
      <c r="N34" s="104" t="s">
        <v>60</v>
      </c>
      <c r="O34" s="104" t="s">
        <v>60</v>
      </c>
      <c r="P34" s="104" t="s">
        <v>60</v>
      </c>
      <c r="Q34" s="104" t="s">
        <v>61</v>
      </c>
      <c r="R34" s="104" t="s">
        <v>151</v>
      </c>
      <c r="S34" s="104">
        <v>780</v>
      </c>
      <c r="T34" s="104">
        <v>780</v>
      </c>
      <c r="U34" s="104" t="s">
        <v>425</v>
      </c>
      <c r="V34" s="104"/>
      <c r="W34" s="104"/>
      <c r="X34" s="119"/>
    </row>
    <row r="35" s="96" customFormat="1" ht="52" customHeight="1" spans="1:24">
      <c r="A35" s="104">
        <v>4</v>
      </c>
      <c r="B35" s="104" t="s">
        <v>16</v>
      </c>
      <c r="C35" s="104" t="s">
        <v>627</v>
      </c>
      <c r="D35" s="104" t="s">
        <v>628</v>
      </c>
      <c r="E35" s="104" t="s">
        <v>147</v>
      </c>
      <c r="F35" s="104" t="s">
        <v>162</v>
      </c>
      <c r="G35" s="104" t="s">
        <v>148</v>
      </c>
      <c r="H35" s="105" t="s">
        <v>430</v>
      </c>
      <c r="I35" s="118">
        <v>20</v>
      </c>
      <c r="J35" s="118">
        <v>20</v>
      </c>
      <c r="K35" s="118">
        <v>0</v>
      </c>
      <c r="L35" s="104" t="s">
        <v>60</v>
      </c>
      <c r="M35" s="104" t="s">
        <v>61</v>
      </c>
      <c r="N35" s="104" t="s">
        <v>60</v>
      </c>
      <c r="O35" s="104" t="s">
        <v>60</v>
      </c>
      <c r="P35" s="104" t="s">
        <v>60</v>
      </c>
      <c r="Q35" s="104" t="s">
        <v>61</v>
      </c>
      <c r="R35" s="104" t="s">
        <v>151</v>
      </c>
      <c r="S35" s="104">
        <v>1020</v>
      </c>
      <c r="T35" s="104">
        <v>580</v>
      </c>
      <c r="U35" s="104" t="s">
        <v>428</v>
      </c>
      <c r="V35" s="104"/>
      <c r="W35" s="125"/>
      <c r="X35" s="127"/>
    </row>
    <row r="36" s="96" customFormat="1" ht="103" customHeight="1" spans="1:24">
      <c r="A36" s="104">
        <v>5</v>
      </c>
      <c r="B36" s="104" t="s">
        <v>16</v>
      </c>
      <c r="C36" s="104" t="s">
        <v>629</v>
      </c>
      <c r="D36" s="104" t="s">
        <v>630</v>
      </c>
      <c r="E36" s="104" t="s">
        <v>147</v>
      </c>
      <c r="F36" s="104" t="s">
        <v>162</v>
      </c>
      <c r="G36" s="104" t="s">
        <v>148</v>
      </c>
      <c r="H36" s="105" t="s">
        <v>433</v>
      </c>
      <c r="I36" s="104">
        <v>20</v>
      </c>
      <c r="J36" s="104">
        <v>20</v>
      </c>
      <c r="K36" s="104">
        <v>0</v>
      </c>
      <c r="L36" s="104" t="s">
        <v>60</v>
      </c>
      <c r="M36" s="104" t="s">
        <v>61</v>
      </c>
      <c r="N36" s="104" t="s">
        <v>60</v>
      </c>
      <c r="O36" s="104" t="s">
        <v>60</v>
      </c>
      <c r="P36" s="104" t="s">
        <v>60</v>
      </c>
      <c r="Q36" s="104" t="s">
        <v>61</v>
      </c>
      <c r="R36" s="104" t="s">
        <v>151</v>
      </c>
      <c r="S36" s="104">
        <v>700</v>
      </c>
      <c r="T36" s="104">
        <v>600</v>
      </c>
      <c r="U36" s="104" t="s">
        <v>431</v>
      </c>
      <c r="V36" s="104"/>
      <c r="W36" s="104"/>
      <c r="X36" s="104"/>
    </row>
    <row r="37" s="96" customFormat="1" ht="59" customHeight="1" spans="1:24">
      <c r="A37" s="104">
        <v>6</v>
      </c>
      <c r="B37" s="110" t="s">
        <v>16</v>
      </c>
      <c r="C37" s="110" t="s">
        <v>631</v>
      </c>
      <c r="D37" s="110" t="s">
        <v>632</v>
      </c>
      <c r="E37" s="110" t="s">
        <v>147</v>
      </c>
      <c r="F37" s="110" t="s">
        <v>162</v>
      </c>
      <c r="G37" s="110" t="s">
        <v>148</v>
      </c>
      <c r="H37" s="111" t="s">
        <v>436</v>
      </c>
      <c r="I37" s="110">
        <v>20</v>
      </c>
      <c r="J37" s="110">
        <v>20</v>
      </c>
      <c r="K37" s="110">
        <v>0</v>
      </c>
      <c r="L37" s="110" t="s">
        <v>60</v>
      </c>
      <c r="M37" s="110" t="s">
        <v>61</v>
      </c>
      <c r="N37" s="110" t="s">
        <v>60</v>
      </c>
      <c r="O37" s="110" t="s">
        <v>60</v>
      </c>
      <c r="P37" s="110" t="s">
        <v>60</v>
      </c>
      <c r="Q37" s="110" t="s">
        <v>61</v>
      </c>
      <c r="R37" s="110" t="s">
        <v>151</v>
      </c>
      <c r="S37" s="110">
        <v>2580</v>
      </c>
      <c r="T37" s="110">
        <v>1600</v>
      </c>
      <c r="U37" s="110" t="s">
        <v>434</v>
      </c>
      <c r="V37" s="110"/>
      <c r="W37" s="110"/>
      <c r="X37" s="110"/>
    </row>
    <row r="38" s="96" customFormat="1" ht="74" customHeight="1" spans="1:24">
      <c r="A38" s="104">
        <v>7</v>
      </c>
      <c r="B38" s="104" t="s">
        <v>16</v>
      </c>
      <c r="C38" s="104" t="s">
        <v>633</v>
      </c>
      <c r="D38" s="104" t="s">
        <v>634</v>
      </c>
      <c r="E38" s="104" t="s">
        <v>147</v>
      </c>
      <c r="F38" s="104" t="s">
        <v>162</v>
      </c>
      <c r="G38" s="104" t="s">
        <v>148</v>
      </c>
      <c r="H38" s="105" t="s">
        <v>437</v>
      </c>
      <c r="I38" s="104">
        <v>20</v>
      </c>
      <c r="J38" s="104">
        <v>20</v>
      </c>
      <c r="K38" s="104">
        <v>0</v>
      </c>
      <c r="L38" s="104" t="s">
        <v>60</v>
      </c>
      <c r="M38" s="104" t="s">
        <v>61</v>
      </c>
      <c r="N38" s="104" t="s">
        <v>60</v>
      </c>
      <c r="O38" s="104" t="s">
        <v>60</v>
      </c>
      <c r="P38" s="104" t="s">
        <v>60</v>
      </c>
      <c r="Q38" s="104" t="s">
        <v>61</v>
      </c>
      <c r="R38" s="104" t="s">
        <v>151</v>
      </c>
      <c r="S38" s="104">
        <v>1684</v>
      </c>
      <c r="T38" s="104">
        <v>1684</v>
      </c>
      <c r="U38" s="104" t="s">
        <v>263</v>
      </c>
      <c r="V38" s="104"/>
      <c r="W38" s="104"/>
      <c r="X38" s="127"/>
    </row>
    <row r="39" s="96" customFormat="1" ht="77" customHeight="1" spans="1:24">
      <c r="A39" s="104">
        <v>8</v>
      </c>
      <c r="B39" s="104" t="s">
        <v>16</v>
      </c>
      <c r="C39" s="104" t="s">
        <v>635</v>
      </c>
      <c r="D39" s="104" t="s">
        <v>636</v>
      </c>
      <c r="E39" s="104" t="s">
        <v>147</v>
      </c>
      <c r="F39" s="104" t="s">
        <v>162</v>
      </c>
      <c r="G39" s="104" t="s">
        <v>148</v>
      </c>
      <c r="H39" s="105" t="s">
        <v>440</v>
      </c>
      <c r="I39" s="104">
        <v>20</v>
      </c>
      <c r="J39" s="104">
        <v>20</v>
      </c>
      <c r="K39" s="104">
        <v>0</v>
      </c>
      <c r="L39" s="104" t="s">
        <v>60</v>
      </c>
      <c r="M39" s="104" t="s">
        <v>61</v>
      </c>
      <c r="N39" s="104" t="s">
        <v>60</v>
      </c>
      <c r="O39" s="104" t="s">
        <v>60</v>
      </c>
      <c r="P39" s="104" t="s">
        <v>60</v>
      </c>
      <c r="Q39" s="104" t="s">
        <v>61</v>
      </c>
      <c r="R39" s="104" t="s">
        <v>151</v>
      </c>
      <c r="S39" s="104">
        <v>450</v>
      </c>
      <c r="T39" s="104">
        <v>450</v>
      </c>
      <c r="U39" s="104" t="s">
        <v>438</v>
      </c>
      <c r="V39" s="104"/>
      <c r="W39" s="104"/>
      <c r="X39" s="104"/>
    </row>
    <row r="40" s="96" customFormat="1" ht="56" customHeight="1" spans="1:24">
      <c r="A40" s="104">
        <v>9</v>
      </c>
      <c r="B40" s="104" t="s">
        <v>16</v>
      </c>
      <c r="C40" s="104" t="s">
        <v>637</v>
      </c>
      <c r="D40" s="104" t="s">
        <v>638</v>
      </c>
      <c r="E40" s="104" t="s">
        <v>147</v>
      </c>
      <c r="F40" s="104" t="s">
        <v>162</v>
      </c>
      <c r="G40" s="104" t="s">
        <v>148</v>
      </c>
      <c r="H40" s="105" t="s">
        <v>443</v>
      </c>
      <c r="I40" s="104">
        <v>20</v>
      </c>
      <c r="J40" s="104">
        <v>20</v>
      </c>
      <c r="K40" s="104">
        <v>0</v>
      </c>
      <c r="L40" s="104" t="s">
        <v>60</v>
      </c>
      <c r="M40" s="104" t="s">
        <v>61</v>
      </c>
      <c r="N40" s="104" t="s">
        <v>60</v>
      </c>
      <c r="O40" s="104" t="s">
        <v>60</v>
      </c>
      <c r="P40" s="104" t="s">
        <v>60</v>
      </c>
      <c r="Q40" s="104" t="s">
        <v>61</v>
      </c>
      <c r="R40" s="104" t="s">
        <v>151</v>
      </c>
      <c r="S40" s="104">
        <v>600</v>
      </c>
      <c r="T40" s="104">
        <v>400</v>
      </c>
      <c r="U40" s="104" t="s">
        <v>441</v>
      </c>
      <c r="V40" s="104"/>
      <c r="W40" s="104"/>
      <c r="X40" s="104"/>
    </row>
    <row r="41" s="96" customFormat="1" ht="36" customHeight="1" spans="1:24">
      <c r="A41" s="112" t="s">
        <v>639</v>
      </c>
      <c r="B41" s="113"/>
      <c r="C41" s="108"/>
      <c r="D41" s="113"/>
      <c r="E41" s="113"/>
      <c r="F41" s="113"/>
      <c r="G41" s="113"/>
      <c r="H41" s="114"/>
      <c r="I41" s="119">
        <f t="shared" ref="I41:K41" si="2">SUM(I32:I40)</f>
        <v>180</v>
      </c>
      <c r="J41" s="119">
        <f t="shared" si="2"/>
        <v>180</v>
      </c>
      <c r="K41" s="119">
        <f t="shared" si="2"/>
        <v>0</v>
      </c>
      <c r="L41" s="119"/>
      <c r="M41" s="119"/>
      <c r="N41" s="119"/>
      <c r="O41" s="119"/>
      <c r="P41" s="104"/>
      <c r="Q41" s="104"/>
      <c r="R41" s="105"/>
      <c r="S41" s="119"/>
      <c r="T41" s="119"/>
      <c r="U41" s="119"/>
      <c r="V41" s="119"/>
      <c r="W41" s="119"/>
      <c r="X41" s="127"/>
    </row>
    <row r="42" s="96" customFormat="1" ht="57" customHeight="1" spans="1:24">
      <c r="A42" s="104">
        <v>1</v>
      </c>
      <c r="B42" s="104" t="s">
        <v>15</v>
      </c>
      <c r="C42" s="104" t="s">
        <v>640</v>
      </c>
      <c r="D42" s="104" t="s">
        <v>641</v>
      </c>
      <c r="E42" s="104" t="s">
        <v>147</v>
      </c>
      <c r="F42" s="104" t="s">
        <v>162</v>
      </c>
      <c r="G42" s="104" t="s">
        <v>148</v>
      </c>
      <c r="H42" s="105" t="s">
        <v>447</v>
      </c>
      <c r="I42" s="104">
        <v>45</v>
      </c>
      <c r="J42" s="104">
        <v>20</v>
      </c>
      <c r="K42" s="104">
        <f t="shared" ref="K42:K54" si="3">I42-J42</f>
        <v>25</v>
      </c>
      <c r="L42" s="104" t="s">
        <v>60</v>
      </c>
      <c r="M42" s="104" t="s">
        <v>60</v>
      </c>
      <c r="N42" s="104" t="s">
        <v>60</v>
      </c>
      <c r="O42" s="104" t="s">
        <v>60</v>
      </c>
      <c r="P42" s="104" t="s">
        <v>60</v>
      </c>
      <c r="Q42" s="104" t="s">
        <v>61</v>
      </c>
      <c r="R42" s="122" t="s">
        <v>151</v>
      </c>
      <c r="S42" s="104">
        <v>1500</v>
      </c>
      <c r="T42" s="104">
        <v>680</v>
      </c>
      <c r="U42" s="104" t="s">
        <v>445</v>
      </c>
      <c r="V42" s="104"/>
      <c r="W42" s="104"/>
      <c r="X42" s="104"/>
    </row>
    <row r="43" s="96" customFormat="1" ht="46" customHeight="1" spans="1:24">
      <c r="A43" s="104">
        <v>2</v>
      </c>
      <c r="B43" s="104" t="s">
        <v>15</v>
      </c>
      <c r="C43" s="104" t="s">
        <v>642</v>
      </c>
      <c r="D43" s="104" t="s">
        <v>643</v>
      </c>
      <c r="E43" s="104" t="s">
        <v>147</v>
      </c>
      <c r="F43" s="104" t="s">
        <v>162</v>
      </c>
      <c r="G43" s="104" t="s">
        <v>148</v>
      </c>
      <c r="H43" s="105" t="s">
        <v>450</v>
      </c>
      <c r="I43" s="104">
        <v>50</v>
      </c>
      <c r="J43" s="104">
        <v>20</v>
      </c>
      <c r="K43" s="104">
        <f t="shared" si="3"/>
        <v>30</v>
      </c>
      <c r="L43" s="104" t="s">
        <v>60</v>
      </c>
      <c r="M43" s="104" t="s">
        <v>60</v>
      </c>
      <c r="N43" s="104" t="s">
        <v>60</v>
      </c>
      <c r="O43" s="104" t="s">
        <v>60</v>
      </c>
      <c r="P43" s="104" t="s">
        <v>60</v>
      </c>
      <c r="Q43" s="104" t="s">
        <v>61</v>
      </c>
      <c r="R43" s="122" t="s">
        <v>151</v>
      </c>
      <c r="S43" s="104">
        <v>600</v>
      </c>
      <c r="T43" s="104">
        <v>600</v>
      </c>
      <c r="U43" s="104" t="s">
        <v>448</v>
      </c>
      <c r="V43" s="104"/>
      <c r="W43" s="104"/>
      <c r="X43" s="104"/>
    </row>
    <row r="44" s="96" customFormat="1" ht="48" customHeight="1" spans="1:24">
      <c r="A44" s="104">
        <v>3</v>
      </c>
      <c r="B44" s="104" t="s">
        <v>15</v>
      </c>
      <c r="C44" s="104" t="s">
        <v>644</v>
      </c>
      <c r="D44" s="104" t="s">
        <v>645</v>
      </c>
      <c r="E44" s="104" t="s">
        <v>147</v>
      </c>
      <c r="F44" s="104" t="s">
        <v>162</v>
      </c>
      <c r="G44" s="104" t="s">
        <v>148</v>
      </c>
      <c r="H44" s="105" t="s">
        <v>646</v>
      </c>
      <c r="I44" s="104">
        <v>25</v>
      </c>
      <c r="J44" s="104">
        <v>20</v>
      </c>
      <c r="K44" s="104">
        <f t="shared" si="3"/>
        <v>5</v>
      </c>
      <c r="L44" s="104" t="s">
        <v>60</v>
      </c>
      <c r="M44" s="104" t="s">
        <v>60</v>
      </c>
      <c r="N44" s="104" t="s">
        <v>60</v>
      </c>
      <c r="O44" s="104" t="s">
        <v>60</v>
      </c>
      <c r="P44" s="104" t="s">
        <v>60</v>
      </c>
      <c r="Q44" s="104" t="s">
        <v>61</v>
      </c>
      <c r="R44" s="122" t="s">
        <v>151</v>
      </c>
      <c r="S44" s="104">
        <v>505</v>
      </c>
      <c r="T44" s="104">
        <v>505</v>
      </c>
      <c r="U44" s="104" t="s">
        <v>453</v>
      </c>
      <c r="V44" s="104"/>
      <c r="W44" s="104"/>
      <c r="X44" s="104"/>
    </row>
    <row r="45" s="96" customFormat="1" ht="79" customHeight="1" spans="1:24">
      <c r="A45" s="104">
        <v>4</v>
      </c>
      <c r="B45" s="104" t="s">
        <v>15</v>
      </c>
      <c r="C45" s="104" t="s">
        <v>647</v>
      </c>
      <c r="D45" s="104" t="s">
        <v>648</v>
      </c>
      <c r="E45" s="104" t="s">
        <v>147</v>
      </c>
      <c r="F45" s="104" t="s">
        <v>162</v>
      </c>
      <c r="G45" s="104" t="s">
        <v>456</v>
      </c>
      <c r="H45" s="105" t="s">
        <v>457</v>
      </c>
      <c r="I45" s="104">
        <v>35</v>
      </c>
      <c r="J45" s="104">
        <v>20</v>
      </c>
      <c r="K45" s="104">
        <f t="shared" si="3"/>
        <v>15</v>
      </c>
      <c r="L45" s="104" t="s">
        <v>60</v>
      </c>
      <c r="M45" s="104" t="s">
        <v>60</v>
      </c>
      <c r="N45" s="104" t="s">
        <v>60</v>
      </c>
      <c r="O45" s="104" t="s">
        <v>60</v>
      </c>
      <c r="P45" s="104" t="s">
        <v>60</v>
      </c>
      <c r="Q45" s="104" t="s">
        <v>61</v>
      </c>
      <c r="R45" s="122" t="s">
        <v>151</v>
      </c>
      <c r="S45" s="104">
        <v>500</v>
      </c>
      <c r="T45" s="104">
        <v>500</v>
      </c>
      <c r="U45" s="104" t="s">
        <v>454</v>
      </c>
      <c r="V45" s="104"/>
      <c r="W45" s="104"/>
      <c r="X45" s="104"/>
    </row>
    <row r="46" s="96" customFormat="1" ht="52" customHeight="1" spans="1:24">
      <c r="A46" s="104">
        <v>5</v>
      </c>
      <c r="B46" s="104" t="s">
        <v>15</v>
      </c>
      <c r="C46" s="104" t="s">
        <v>649</v>
      </c>
      <c r="D46" s="104" t="s">
        <v>650</v>
      </c>
      <c r="E46" s="104" t="s">
        <v>147</v>
      </c>
      <c r="F46" s="104" t="s">
        <v>162</v>
      </c>
      <c r="G46" s="104" t="s">
        <v>148</v>
      </c>
      <c r="H46" s="105" t="s">
        <v>460</v>
      </c>
      <c r="I46" s="104">
        <v>65</v>
      </c>
      <c r="J46" s="104">
        <v>20</v>
      </c>
      <c r="K46" s="104">
        <f t="shared" si="3"/>
        <v>45</v>
      </c>
      <c r="L46" s="104" t="s">
        <v>60</v>
      </c>
      <c r="M46" s="104" t="s">
        <v>60</v>
      </c>
      <c r="N46" s="104" t="s">
        <v>60</v>
      </c>
      <c r="O46" s="104" t="s">
        <v>60</v>
      </c>
      <c r="P46" s="104" t="s">
        <v>60</v>
      </c>
      <c r="Q46" s="104" t="s">
        <v>61</v>
      </c>
      <c r="R46" s="104" t="s">
        <v>461</v>
      </c>
      <c r="S46" s="104" t="s">
        <v>462</v>
      </c>
      <c r="T46" s="104" t="s">
        <v>462</v>
      </c>
      <c r="U46" s="104" t="s">
        <v>458</v>
      </c>
      <c r="V46" s="104"/>
      <c r="W46" s="104"/>
      <c r="X46" s="119"/>
    </row>
    <row r="47" s="96" customFormat="1" ht="51" customHeight="1" spans="1:24">
      <c r="A47" s="104">
        <v>6</v>
      </c>
      <c r="B47" s="104" t="s">
        <v>15</v>
      </c>
      <c r="C47" s="104" t="s">
        <v>651</v>
      </c>
      <c r="D47" s="104" t="s">
        <v>652</v>
      </c>
      <c r="E47" s="104" t="s">
        <v>147</v>
      </c>
      <c r="F47" s="104" t="s">
        <v>162</v>
      </c>
      <c r="G47" s="104" t="s">
        <v>148</v>
      </c>
      <c r="H47" s="105" t="s">
        <v>465</v>
      </c>
      <c r="I47" s="104">
        <v>45</v>
      </c>
      <c r="J47" s="104">
        <v>20</v>
      </c>
      <c r="K47" s="104">
        <f t="shared" si="3"/>
        <v>25</v>
      </c>
      <c r="L47" s="104" t="s">
        <v>60</v>
      </c>
      <c r="M47" s="104" t="s">
        <v>60</v>
      </c>
      <c r="N47" s="104" t="s">
        <v>60</v>
      </c>
      <c r="O47" s="104" t="s">
        <v>60</v>
      </c>
      <c r="P47" s="104" t="s">
        <v>60</v>
      </c>
      <c r="Q47" s="104" t="s">
        <v>61</v>
      </c>
      <c r="R47" s="122" t="s">
        <v>151</v>
      </c>
      <c r="S47" s="104" t="s">
        <v>466</v>
      </c>
      <c r="T47" s="104" t="s">
        <v>467</v>
      </c>
      <c r="U47" s="104" t="s">
        <v>463</v>
      </c>
      <c r="V47" s="104"/>
      <c r="W47" s="104"/>
      <c r="X47" s="104"/>
    </row>
    <row r="48" s="96" customFormat="1" ht="46" customHeight="1" spans="1:24">
      <c r="A48" s="104">
        <v>7</v>
      </c>
      <c r="B48" s="104" t="s">
        <v>15</v>
      </c>
      <c r="C48" s="104" t="s">
        <v>653</v>
      </c>
      <c r="D48" s="104" t="s">
        <v>654</v>
      </c>
      <c r="E48" s="104" t="s">
        <v>147</v>
      </c>
      <c r="F48" s="104" t="s">
        <v>162</v>
      </c>
      <c r="G48" s="104" t="s">
        <v>148</v>
      </c>
      <c r="H48" s="105" t="s">
        <v>470</v>
      </c>
      <c r="I48" s="104">
        <v>80</v>
      </c>
      <c r="J48" s="104">
        <v>20</v>
      </c>
      <c r="K48" s="104">
        <f t="shared" si="3"/>
        <v>60</v>
      </c>
      <c r="L48" s="104" t="s">
        <v>60</v>
      </c>
      <c r="M48" s="104" t="s">
        <v>60</v>
      </c>
      <c r="N48" s="104" t="s">
        <v>60</v>
      </c>
      <c r="O48" s="104" t="s">
        <v>60</v>
      </c>
      <c r="P48" s="104" t="s">
        <v>60</v>
      </c>
      <c r="Q48" s="104" t="s">
        <v>60</v>
      </c>
      <c r="R48" s="122" t="s">
        <v>151</v>
      </c>
      <c r="S48" s="104">
        <v>2600</v>
      </c>
      <c r="T48" s="104">
        <v>2600</v>
      </c>
      <c r="U48" s="104" t="s">
        <v>468</v>
      </c>
      <c r="V48" s="104"/>
      <c r="W48" s="104"/>
      <c r="X48" s="104"/>
    </row>
    <row r="49" s="96" customFormat="1" ht="51" customHeight="1" spans="1:24">
      <c r="A49" s="104">
        <v>8</v>
      </c>
      <c r="B49" s="104" t="s">
        <v>15</v>
      </c>
      <c r="C49" s="104" t="s">
        <v>655</v>
      </c>
      <c r="D49" s="104" t="s">
        <v>656</v>
      </c>
      <c r="E49" s="104" t="s">
        <v>147</v>
      </c>
      <c r="F49" s="104" t="s">
        <v>162</v>
      </c>
      <c r="G49" s="104" t="s">
        <v>148</v>
      </c>
      <c r="H49" s="105" t="s">
        <v>472</v>
      </c>
      <c r="I49" s="104">
        <v>80</v>
      </c>
      <c r="J49" s="104">
        <v>20</v>
      </c>
      <c r="K49" s="104">
        <f t="shared" si="3"/>
        <v>60</v>
      </c>
      <c r="L49" s="104" t="s">
        <v>60</v>
      </c>
      <c r="M49" s="104" t="s">
        <v>60</v>
      </c>
      <c r="N49" s="104" t="s">
        <v>60</v>
      </c>
      <c r="O49" s="104" t="s">
        <v>60</v>
      </c>
      <c r="P49" s="104" t="s">
        <v>60</v>
      </c>
      <c r="Q49" s="104" t="s">
        <v>60</v>
      </c>
      <c r="R49" s="122" t="s">
        <v>151</v>
      </c>
      <c r="S49" s="104">
        <v>3000</v>
      </c>
      <c r="T49" s="104">
        <v>3000</v>
      </c>
      <c r="U49" s="104" t="s">
        <v>74</v>
      </c>
      <c r="V49" s="104"/>
      <c r="W49" s="104"/>
      <c r="X49" s="104"/>
    </row>
    <row r="50" s="96" customFormat="1" ht="60" customHeight="1" spans="1:24">
      <c r="A50" s="104">
        <v>9</v>
      </c>
      <c r="B50" s="104" t="s">
        <v>15</v>
      </c>
      <c r="C50" s="104" t="s">
        <v>657</v>
      </c>
      <c r="D50" s="104" t="s">
        <v>658</v>
      </c>
      <c r="E50" s="104" t="s">
        <v>147</v>
      </c>
      <c r="F50" s="104" t="s">
        <v>162</v>
      </c>
      <c r="G50" s="104" t="s">
        <v>148</v>
      </c>
      <c r="H50" s="105" t="s">
        <v>659</v>
      </c>
      <c r="I50" s="104">
        <v>35</v>
      </c>
      <c r="J50" s="104">
        <v>20</v>
      </c>
      <c r="K50" s="104">
        <f t="shared" si="3"/>
        <v>15</v>
      </c>
      <c r="L50" s="104" t="s">
        <v>60</v>
      </c>
      <c r="M50" s="104" t="s">
        <v>60</v>
      </c>
      <c r="N50" s="104" t="s">
        <v>60</v>
      </c>
      <c r="O50" s="104" t="s">
        <v>60</v>
      </c>
      <c r="P50" s="104" t="s">
        <v>60</v>
      </c>
      <c r="Q50" s="104" t="s">
        <v>61</v>
      </c>
      <c r="R50" s="122" t="s">
        <v>151</v>
      </c>
      <c r="S50" s="104">
        <v>862</v>
      </c>
      <c r="T50" s="104">
        <v>780</v>
      </c>
      <c r="U50" s="104" t="s">
        <v>473</v>
      </c>
      <c r="V50" s="104" t="s">
        <v>476</v>
      </c>
      <c r="W50" s="104">
        <v>15172005958</v>
      </c>
      <c r="X50" s="104"/>
    </row>
    <row r="51" s="96" customFormat="1" ht="47" customHeight="1" spans="1:24">
      <c r="A51" s="104">
        <v>10</v>
      </c>
      <c r="B51" s="104" t="s">
        <v>15</v>
      </c>
      <c r="C51" s="104" t="s">
        <v>660</v>
      </c>
      <c r="D51" s="104" t="s">
        <v>661</v>
      </c>
      <c r="E51" s="104" t="s">
        <v>147</v>
      </c>
      <c r="F51" s="104" t="s">
        <v>162</v>
      </c>
      <c r="G51" s="104" t="s">
        <v>148</v>
      </c>
      <c r="H51" s="105" t="s">
        <v>479</v>
      </c>
      <c r="I51" s="104">
        <v>35</v>
      </c>
      <c r="J51" s="104">
        <v>20</v>
      </c>
      <c r="K51" s="104">
        <f t="shared" si="3"/>
        <v>15</v>
      </c>
      <c r="L51" s="104" t="s">
        <v>60</v>
      </c>
      <c r="M51" s="104" t="s">
        <v>60</v>
      </c>
      <c r="N51" s="104" t="s">
        <v>60</v>
      </c>
      <c r="O51" s="104" t="s">
        <v>60</v>
      </c>
      <c r="P51" s="104" t="s">
        <v>60</v>
      </c>
      <c r="Q51" s="104" t="s">
        <v>61</v>
      </c>
      <c r="R51" s="122" t="s">
        <v>151</v>
      </c>
      <c r="S51" s="104">
        <v>250</v>
      </c>
      <c r="T51" s="104">
        <v>250</v>
      </c>
      <c r="U51" s="104" t="s">
        <v>480</v>
      </c>
      <c r="V51" s="104"/>
      <c r="W51" s="104"/>
      <c r="X51" s="104"/>
    </row>
    <row r="52" s="96" customFormat="1" ht="49" customHeight="1" spans="1:24">
      <c r="A52" s="104">
        <v>11</v>
      </c>
      <c r="B52" s="104" t="s">
        <v>15</v>
      </c>
      <c r="C52" s="104" t="s">
        <v>662</v>
      </c>
      <c r="D52" s="104" t="s">
        <v>663</v>
      </c>
      <c r="E52" s="104" t="s">
        <v>147</v>
      </c>
      <c r="F52" s="104" t="s">
        <v>162</v>
      </c>
      <c r="G52" s="104" t="s">
        <v>148</v>
      </c>
      <c r="H52" s="105" t="s">
        <v>483</v>
      </c>
      <c r="I52" s="104">
        <v>75</v>
      </c>
      <c r="J52" s="104">
        <v>20</v>
      </c>
      <c r="K52" s="104">
        <f t="shared" si="3"/>
        <v>55</v>
      </c>
      <c r="L52" s="104" t="s">
        <v>60</v>
      </c>
      <c r="M52" s="104" t="s">
        <v>60</v>
      </c>
      <c r="N52" s="104" t="s">
        <v>60</v>
      </c>
      <c r="O52" s="104" t="s">
        <v>60</v>
      </c>
      <c r="P52" s="104" t="s">
        <v>60</v>
      </c>
      <c r="Q52" s="104" t="s">
        <v>61</v>
      </c>
      <c r="R52" s="122" t="s">
        <v>151</v>
      </c>
      <c r="S52" s="104">
        <v>1200</v>
      </c>
      <c r="T52" s="104">
        <v>1000</v>
      </c>
      <c r="U52" s="104" t="s">
        <v>481</v>
      </c>
      <c r="V52" s="104"/>
      <c r="W52" s="104"/>
      <c r="X52" s="104"/>
    </row>
    <row r="53" s="96" customFormat="1" ht="48" customHeight="1" spans="1:24">
      <c r="A53" s="104">
        <v>12</v>
      </c>
      <c r="B53" s="104" t="s">
        <v>15</v>
      </c>
      <c r="C53" s="104" t="s">
        <v>664</v>
      </c>
      <c r="D53" s="104" t="s">
        <v>665</v>
      </c>
      <c r="E53" s="104" t="s">
        <v>147</v>
      </c>
      <c r="F53" s="104" t="s">
        <v>162</v>
      </c>
      <c r="G53" s="104" t="s">
        <v>148</v>
      </c>
      <c r="H53" s="105" t="s">
        <v>666</v>
      </c>
      <c r="I53" s="104">
        <v>23</v>
      </c>
      <c r="J53" s="104">
        <v>20</v>
      </c>
      <c r="K53" s="104">
        <f t="shared" si="3"/>
        <v>3</v>
      </c>
      <c r="L53" s="104" t="s">
        <v>60</v>
      </c>
      <c r="M53" s="104" t="s">
        <v>60</v>
      </c>
      <c r="N53" s="104" t="s">
        <v>60</v>
      </c>
      <c r="O53" s="104" t="s">
        <v>60</v>
      </c>
      <c r="P53" s="104" t="s">
        <v>60</v>
      </c>
      <c r="Q53" s="104" t="s">
        <v>61</v>
      </c>
      <c r="R53" s="122" t="s">
        <v>151</v>
      </c>
      <c r="S53" s="104">
        <v>460</v>
      </c>
      <c r="T53" s="104">
        <v>460</v>
      </c>
      <c r="U53" s="104" t="s">
        <v>487</v>
      </c>
      <c r="V53" s="104" t="s">
        <v>488</v>
      </c>
      <c r="W53" s="104">
        <v>1507272139</v>
      </c>
      <c r="X53" s="104"/>
    </row>
    <row r="54" s="96" customFormat="1" ht="56" customHeight="1" spans="1:24">
      <c r="A54" s="104">
        <v>13</v>
      </c>
      <c r="B54" s="104" t="s">
        <v>15</v>
      </c>
      <c r="C54" s="104" t="s">
        <v>667</v>
      </c>
      <c r="D54" s="104" t="s">
        <v>668</v>
      </c>
      <c r="E54" s="104" t="s">
        <v>147</v>
      </c>
      <c r="F54" s="104" t="s">
        <v>162</v>
      </c>
      <c r="G54" s="104" t="s">
        <v>148</v>
      </c>
      <c r="H54" s="105" t="s">
        <v>669</v>
      </c>
      <c r="I54" s="104">
        <v>95</v>
      </c>
      <c r="J54" s="104">
        <v>20</v>
      </c>
      <c r="K54" s="104">
        <f t="shared" si="3"/>
        <v>75</v>
      </c>
      <c r="L54" s="104" t="s">
        <v>60</v>
      </c>
      <c r="M54" s="104" t="s">
        <v>60</v>
      </c>
      <c r="N54" s="104" t="s">
        <v>60</v>
      </c>
      <c r="O54" s="104" t="s">
        <v>60</v>
      </c>
      <c r="P54" s="104" t="s">
        <v>60</v>
      </c>
      <c r="Q54" s="104" t="s">
        <v>61</v>
      </c>
      <c r="R54" s="122" t="s">
        <v>151</v>
      </c>
      <c r="S54" s="104">
        <v>4700</v>
      </c>
      <c r="T54" s="104">
        <v>4000</v>
      </c>
      <c r="U54" s="104" t="s">
        <v>492</v>
      </c>
      <c r="V54" s="104"/>
      <c r="W54" s="104"/>
      <c r="X54" s="119"/>
    </row>
    <row r="55" s="96" customFormat="1" ht="36" customHeight="1" spans="1:24">
      <c r="A55" s="112" t="s">
        <v>670</v>
      </c>
      <c r="B55" s="113"/>
      <c r="C55" s="108"/>
      <c r="D55" s="113"/>
      <c r="E55" s="113"/>
      <c r="F55" s="113"/>
      <c r="G55" s="113"/>
      <c r="H55" s="114"/>
      <c r="I55" s="119">
        <f t="shared" ref="I55:K55" si="4">SUM(I42:I54)</f>
        <v>688</v>
      </c>
      <c r="J55" s="119">
        <f t="shared" si="4"/>
        <v>260</v>
      </c>
      <c r="K55" s="119">
        <f t="shared" si="4"/>
        <v>428</v>
      </c>
      <c r="L55" s="119"/>
      <c r="M55" s="119"/>
      <c r="N55" s="119"/>
      <c r="O55" s="119"/>
      <c r="P55" s="104"/>
      <c r="Q55" s="104"/>
      <c r="R55" s="105"/>
      <c r="S55" s="119"/>
      <c r="T55" s="119"/>
      <c r="U55" s="119"/>
      <c r="V55" s="119"/>
      <c r="W55" s="119"/>
      <c r="X55" s="127"/>
    </row>
    <row r="56" s="96" customFormat="1" ht="88" customHeight="1" spans="1:24">
      <c r="A56" s="104">
        <v>1</v>
      </c>
      <c r="B56" s="104" t="s">
        <v>14</v>
      </c>
      <c r="C56" s="104" t="s">
        <v>671</v>
      </c>
      <c r="D56" s="104" t="s">
        <v>672</v>
      </c>
      <c r="E56" s="104" t="s">
        <v>496</v>
      </c>
      <c r="F56" s="104" t="s">
        <v>162</v>
      </c>
      <c r="G56" s="104" t="s">
        <v>148</v>
      </c>
      <c r="H56" s="105" t="s">
        <v>673</v>
      </c>
      <c r="I56" s="104">
        <v>20</v>
      </c>
      <c r="J56" s="104">
        <v>20</v>
      </c>
      <c r="K56" s="104">
        <v>0</v>
      </c>
      <c r="L56" s="104" t="s">
        <v>60</v>
      </c>
      <c r="M56" s="104" t="s">
        <v>61</v>
      </c>
      <c r="N56" s="104" t="s">
        <v>60</v>
      </c>
      <c r="O56" s="104" t="s">
        <v>60</v>
      </c>
      <c r="P56" s="104" t="s">
        <v>60</v>
      </c>
      <c r="Q56" s="104" t="s">
        <v>61</v>
      </c>
      <c r="R56" s="122" t="s">
        <v>151</v>
      </c>
      <c r="S56" s="104">
        <v>2287</v>
      </c>
      <c r="T56" s="104">
        <v>1193</v>
      </c>
      <c r="U56" s="104" t="s">
        <v>498</v>
      </c>
      <c r="V56" s="104" t="s">
        <v>499</v>
      </c>
      <c r="W56" s="104"/>
      <c r="X56" s="104"/>
    </row>
    <row r="57" s="96" customFormat="1" ht="51" customHeight="1" spans="1:24">
      <c r="A57" s="104">
        <v>2</v>
      </c>
      <c r="B57" s="104" t="s">
        <v>14</v>
      </c>
      <c r="C57" s="104" t="s">
        <v>674</v>
      </c>
      <c r="D57" s="104" t="s">
        <v>675</v>
      </c>
      <c r="E57" s="104" t="s">
        <v>147</v>
      </c>
      <c r="F57" s="104" t="s">
        <v>162</v>
      </c>
      <c r="G57" s="104" t="s">
        <v>148</v>
      </c>
      <c r="H57" s="105" t="s">
        <v>501</v>
      </c>
      <c r="I57" s="104">
        <v>24</v>
      </c>
      <c r="J57" s="104">
        <v>20</v>
      </c>
      <c r="K57" s="104">
        <v>4</v>
      </c>
      <c r="L57" s="104" t="s">
        <v>60</v>
      </c>
      <c r="M57" s="104" t="s">
        <v>60</v>
      </c>
      <c r="N57" s="104" t="s">
        <v>60</v>
      </c>
      <c r="O57" s="104" t="s">
        <v>60</v>
      </c>
      <c r="P57" s="104" t="s">
        <v>60</v>
      </c>
      <c r="Q57" s="104" t="s">
        <v>61</v>
      </c>
      <c r="R57" s="122" t="s">
        <v>151</v>
      </c>
      <c r="S57" s="104">
        <v>300</v>
      </c>
      <c r="T57" s="104">
        <v>80</v>
      </c>
      <c r="U57" s="104" t="s">
        <v>209</v>
      </c>
      <c r="V57" s="104" t="s">
        <v>213</v>
      </c>
      <c r="W57" s="104"/>
      <c r="X57" s="104"/>
    </row>
    <row r="58" s="96" customFormat="1" ht="76" customHeight="1" spans="1:24">
      <c r="A58" s="104">
        <v>3</v>
      </c>
      <c r="B58" s="104" t="s">
        <v>14</v>
      </c>
      <c r="C58" s="104" t="s">
        <v>676</v>
      </c>
      <c r="D58" s="104" t="s">
        <v>677</v>
      </c>
      <c r="E58" s="104" t="s">
        <v>147</v>
      </c>
      <c r="F58" s="104" t="s">
        <v>162</v>
      </c>
      <c r="G58" s="104" t="s">
        <v>148</v>
      </c>
      <c r="H58" s="105" t="s">
        <v>678</v>
      </c>
      <c r="I58" s="104">
        <v>40</v>
      </c>
      <c r="J58" s="104">
        <v>20</v>
      </c>
      <c r="K58" s="104">
        <v>20</v>
      </c>
      <c r="L58" s="104" t="s">
        <v>60</v>
      </c>
      <c r="M58" s="104" t="s">
        <v>61</v>
      </c>
      <c r="N58" s="104" t="s">
        <v>60</v>
      </c>
      <c r="O58" s="104" t="s">
        <v>61</v>
      </c>
      <c r="P58" s="104" t="s">
        <v>60</v>
      </c>
      <c r="Q58" s="104" t="s">
        <v>61</v>
      </c>
      <c r="R58" s="122" t="s">
        <v>151</v>
      </c>
      <c r="S58" s="104">
        <v>2300</v>
      </c>
      <c r="T58" s="104">
        <v>150</v>
      </c>
      <c r="U58" s="104" t="s">
        <v>192</v>
      </c>
      <c r="V58" s="104" t="s">
        <v>193</v>
      </c>
      <c r="W58" s="104">
        <v>18171651431</v>
      </c>
      <c r="X58" s="104"/>
    </row>
    <row r="59" s="96" customFormat="1" ht="45" customHeight="1" spans="1:24">
      <c r="A59" s="104">
        <v>4</v>
      </c>
      <c r="B59" s="110" t="s">
        <v>14</v>
      </c>
      <c r="C59" s="110" t="s">
        <v>679</v>
      </c>
      <c r="D59" s="110" t="s">
        <v>680</v>
      </c>
      <c r="E59" s="110" t="s">
        <v>147</v>
      </c>
      <c r="F59" s="110" t="s">
        <v>162</v>
      </c>
      <c r="G59" s="110" t="s">
        <v>148</v>
      </c>
      <c r="H59" s="105" t="s">
        <v>681</v>
      </c>
      <c r="I59" s="104">
        <v>6</v>
      </c>
      <c r="J59" s="104">
        <v>4</v>
      </c>
      <c r="K59" s="104">
        <v>2</v>
      </c>
      <c r="L59" s="110" t="s">
        <v>60</v>
      </c>
      <c r="M59" s="110" t="s">
        <v>61</v>
      </c>
      <c r="N59" s="110" t="s">
        <v>60</v>
      </c>
      <c r="O59" s="110" t="s">
        <v>60</v>
      </c>
      <c r="P59" s="110" t="s">
        <v>60</v>
      </c>
      <c r="Q59" s="104" t="s">
        <v>61</v>
      </c>
      <c r="R59" s="123" t="s">
        <v>151</v>
      </c>
      <c r="S59" s="128">
        <v>1127</v>
      </c>
      <c r="T59" s="104">
        <v>710</v>
      </c>
      <c r="U59" s="104" t="s">
        <v>506</v>
      </c>
      <c r="V59" s="104" t="s">
        <v>507</v>
      </c>
      <c r="W59" s="104">
        <v>13995997679</v>
      </c>
      <c r="X59" s="104"/>
    </row>
    <row r="60" s="96" customFormat="1" ht="48" customHeight="1" spans="1:24">
      <c r="A60" s="104"/>
      <c r="B60" s="115"/>
      <c r="C60" s="115"/>
      <c r="D60" s="115"/>
      <c r="E60" s="115"/>
      <c r="F60" s="115"/>
      <c r="G60" s="115"/>
      <c r="H60" s="105" t="s">
        <v>682</v>
      </c>
      <c r="I60" s="104">
        <v>10</v>
      </c>
      <c r="J60" s="104">
        <v>8</v>
      </c>
      <c r="K60" s="104">
        <v>2</v>
      </c>
      <c r="L60" s="115"/>
      <c r="M60" s="115"/>
      <c r="N60" s="115"/>
      <c r="O60" s="115"/>
      <c r="P60" s="115"/>
      <c r="Q60" s="104" t="s">
        <v>61</v>
      </c>
      <c r="R60" s="123"/>
      <c r="S60" s="128">
        <v>1127</v>
      </c>
      <c r="T60" s="104">
        <v>330</v>
      </c>
      <c r="U60" s="104"/>
      <c r="V60" s="104"/>
      <c r="W60" s="104"/>
      <c r="X60" s="104"/>
    </row>
    <row r="61" s="96" customFormat="1" ht="39" customHeight="1" spans="1:24">
      <c r="A61" s="104"/>
      <c r="B61" s="116"/>
      <c r="C61" s="116"/>
      <c r="D61" s="116"/>
      <c r="E61" s="116"/>
      <c r="F61" s="116"/>
      <c r="G61" s="116"/>
      <c r="H61" s="105" t="s">
        <v>683</v>
      </c>
      <c r="I61" s="104">
        <v>10</v>
      </c>
      <c r="J61" s="104">
        <v>8</v>
      </c>
      <c r="K61" s="104">
        <v>2</v>
      </c>
      <c r="L61" s="116"/>
      <c r="M61" s="116"/>
      <c r="N61" s="116"/>
      <c r="O61" s="116"/>
      <c r="P61" s="116"/>
      <c r="Q61" s="104" t="s">
        <v>61</v>
      </c>
      <c r="R61" s="123"/>
      <c r="S61" s="128">
        <v>1127</v>
      </c>
      <c r="T61" s="104">
        <v>132</v>
      </c>
      <c r="U61" s="104"/>
      <c r="V61" s="104"/>
      <c r="W61" s="104"/>
      <c r="X61" s="104"/>
    </row>
    <row r="62" s="96" customFormat="1" ht="56" customHeight="1" spans="1:24">
      <c r="A62" s="104">
        <v>5</v>
      </c>
      <c r="B62" s="104" t="s">
        <v>14</v>
      </c>
      <c r="C62" s="104" t="s">
        <v>684</v>
      </c>
      <c r="D62" s="104" t="s">
        <v>685</v>
      </c>
      <c r="E62" s="104" t="s">
        <v>147</v>
      </c>
      <c r="F62" s="104" t="s">
        <v>162</v>
      </c>
      <c r="G62" s="104" t="s">
        <v>148</v>
      </c>
      <c r="H62" s="105" t="s">
        <v>686</v>
      </c>
      <c r="I62" s="104">
        <v>23</v>
      </c>
      <c r="J62" s="104">
        <v>20</v>
      </c>
      <c r="K62" s="104">
        <v>3</v>
      </c>
      <c r="L62" s="104"/>
      <c r="M62" s="104" t="s">
        <v>61</v>
      </c>
      <c r="N62" s="104" t="s">
        <v>60</v>
      </c>
      <c r="O62" s="104" t="s">
        <v>60</v>
      </c>
      <c r="P62" s="104" t="s">
        <v>60</v>
      </c>
      <c r="Q62" s="104" t="s">
        <v>61</v>
      </c>
      <c r="R62" s="122" t="s">
        <v>151</v>
      </c>
      <c r="S62" s="104">
        <v>1150</v>
      </c>
      <c r="T62" s="104">
        <v>120</v>
      </c>
      <c r="U62" s="104" t="s">
        <v>510</v>
      </c>
      <c r="V62" s="104"/>
      <c r="W62" s="104"/>
      <c r="X62" s="104"/>
    </row>
    <row r="63" s="96" customFormat="1" ht="107" customHeight="1" spans="1:24">
      <c r="A63" s="104">
        <v>6</v>
      </c>
      <c r="B63" s="104" t="s">
        <v>14</v>
      </c>
      <c r="C63" s="104" t="s">
        <v>687</v>
      </c>
      <c r="D63" s="104" t="s">
        <v>688</v>
      </c>
      <c r="E63" s="104" t="s">
        <v>496</v>
      </c>
      <c r="F63" s="104" t="s">
        <v>162</v>
      </c>
      <c r="G63" s="104" t="s">
        <v>148</v>
      </c>
      <c r="H63" s="105" t="s">
        <v>689</v>
      </c>
      <c r="I63" s="104">
        <v>20</v>
      </c>
      <c r="J63" s="104">
        <v>20</v>
      </c>
      <c r="K63" s="104">
        <v>0</v>
      </c>
      <c r="L63" s="104" t="s">
        <v>60</v>
      </c>
      <c r="M63" s="104" t="s">
        <v>60</v>
      </c>
      <c r="N63" s="104" t="s">
        <v>60</v>
      </c>
      <c r="O63" s="104" t="s">
        <v>60</v>
      </c>
      <c r="P63" s="104" t="s">
        <v>60</v>
      </c>
      <c r="Q63" s="104" t="s">
        <v>61</v>
      </c>
      <c r="R63" s="122" t="s">
        <v>151</v>
      </c>
      <c r="S63" s="104">
        <v>1843</v>
      </c>
      <c r="T63" s="104">
        <v>1721</v>
      </c>
      <c r="U63" s="104" t="s">
        <v>514</v>
      </c>
      <c r="V63" s="104" t="s">
        <v>515</v>
      </c>
      <c r="W63" s="104"/>
      <c r="X63" s="104"/>
    </row>
    <row r="64" s="96" customFormat="1" ht="50" customHeight="1" spans="1:24">
      <c r="A64" s="104">
        <v>7</v>
      </c>
      <c r="B64" s="104" t="s">
        <v>14</v>
      </c>
      <c r="C64" s="104" t="s">
        <v>690</v>
      </c>
      <c r="D64" s="104" t="s">
        <v>691</v>
      </c>
      <c r="E64" s="104" t="s">
        <v>496</v>
      </c>
      <c r="F64" s="104" t="s">
        <v>162</v>
      </c>
      <c r="G64" s="104" t="s">
        <v>148</v>
      </c>
      <c r="H64" s="105" t="s">
        <v>518</v>
      </c>
      <c r="I64" s="104">
        <v>25</v>
      </c>
      <c r="J64" s="104">
        <v>20</v>
      </c>
      <c r="K64" s="104">
        <v>5</v>
      </c>
      <c r="L64" s="104" t="s">
        <v>60</v>
      </c>
      <c r="M64" s="104" t="s">
        <v>61</v>
      </c>
      <c r="N64" s="104" t="s">
        <v>60</v>
      </c>
      <c r="O64" s="104" t="s">
        <v>60</v>
      </c>
      <c r="P64" s="104" t="s">
        <v>60</v>
      </c>
      <c r="Q64" s="104" t="s">
        <v>61</v>
      </c>
      <c r="R64" s="122" t="s">
        <v>151</v>
      </c>
      <c r="S64" s="104">
        <v>1714</v>
      </c>
      <c r="T64" s="104">
        <v>216</v>
      </c>
      <c r="U64" s="104" t="s">
        <v>516</v>
      </c>
      <c r="V64" s="104" t="s">
        <v>519</v>
      </c>
      <c r="W64" s="104">
        <v>13687183390</v>
      </c>
      <c r="X64" s="104"/>
    </row>
    <row r="65" s="96" customFormat="1" ht="163" customHeight="1" spans="1:24">
      <c r="A65" s="104">
        <v>8</v>
      </c>
      <c r="B65" s="104" t="s">
        <v>14</v>
      </c>
      <c r="C65" s="104" t="s">
        <v>692</v>
      </c>
      <c r="D65" s="104" t="s">
        <v>693</v>
      </c>
      <c r="E65" s="104" t="s">
        <v>496</v>
      </c>
      <c r="F65" s="104" t="s">
        <v>162</v>
      </c>
      <c r="G65" s="104" t="s">
        <v>148</v>
      </c>
      <c r="H65" s="105" t="s">
        <v>694</v>
      </c>
      <c r="I65" s="104">
        <v>20</v>
      </c>
      <c r="J65" s="104">
        <v>20</v>
      </c>
      <c r="K65" s="104">
        <v>0</v>
      </c>
      <c r="L65" s="104" t="s">
        <v>60</v>
      </c>
      <c r="M65" s="104" t="s">
        <v>61</v>
      </c>
      <c r="N65" s="104" t="s">
        <v>60</v>
      </c>
      <c r="O65" s="104" t="s">
        <v>60</v>
      </c>
      <c r="P65" s="104" t="s">
        <v>60</v>
      </c>
      <c r="Q65" s="104" t="s">
        <v>61</v>
      </c>
      <c r="R65" s="122" t="s">
        <v>151</v>
      </c>
      <c r="S65" s="104">
        <v>3934</v>
      </c>
      <c r="T65" s="104">
        <v>2187</v>
      </c>
      <c r="U65" s="104" t="s">
        <v>522</v>
      </c>
      <c r="V65" s="104" t="s">
        <v>219</v>
      </c>
      <c r="W65" s="104"/>
      <c r="X65" s="104"/>
    </row>
    <row r="66" s="96" customFormat="1" ht="65" customHeight="1" spans="1:24">
      <c r="A66" s="104">
        <v>9</v>
      </c>
      <c r="B66" s="104" t="s">
        <v>14</v>
      </c>
      <c r="C66" s="104" t="s">
        <v>695</v>
      </c>
      <c r="D66" s="104" t="s">
        <v>696</v>
      </c>
      <c r="E66" s="104" t="s">
        <v>525</v>
      </c>
      <c r="F66" s="104" t="s">
        <v>162</v>
      </c>
      <c r="G66" s="104" t="s">
        <v>148</v>
      </c>
      <c r="H66" s="105" t="s">
        <v>697</v>
      </c>
      <c r="I66" s="104">
        <v>70</v>
      </c>
      <c r="J66" s="104">
        <v>20</v>
      </c>
      <c r="K66" s="104">
        <v>50</v>
      </c>
      <c r="L66" s="104" t="s">
        <v>60</v>
      </c>
      <c r="M66" s="104" t="s">
        <v>61</v>
      </c>
      <c r="N66" s="104" t="s">
        <v>61</v>
      </c>
      <c r="O66" s="104" t="s">
        <v>60</v>
      </c>
      <c r="P66" s="104" t="s">
        <v>60</v>
      </c>
      <c r="Q66" s="104" t="s">
        <v>61</v>
      </c>
      <c r="R66" s="122" t="s">
        <v>151</v>
      </c>
      <c r="S66" s="104">
        <v>1822</v>
      </c>
      <c r="T66" s="104">
        <v>1822</v>
      </c>
      <c r="U66" s="104" t="s">
        <v>527</v>
      </c>
      <c r="V66" s="104" t="s">
        <v>528</v>
      </c>
      <c r="W66" s="104">
        <v>15071164353</v>
      </c>
      <c r="X66" s="104"/>
    </row>
    <row r="67" s="96" customFormat="1" ht="62" customHeight="1" spans="1:24">
      <c r="A67" s="104">
        <v>10</v>
      </c>
      <c r="B67" s="104" t="s">
        <v>14</v>
      </c>
      <c r="C67" s="104" t="s">
        <v>698</v>
      </c>
      <c r="D67" s="104" t="s">
        <v>699</v>
      </c>
      <c r="E67" s="104" t="s">
        <v>90</v>
      </c>
      <c r="F67" s="104" t="s">
        <v>531</v>
      </c>
      <c r="G67" s="104" t="s">
        <v>148</v>
      </c>
      <c r="H67" s="105" t="s">
        <v>700</v>
      </c>
      <c r="I67" s="104">
        <v>40</v>
      </c>
      <c r="J67" s="104">
        <v>20</v>
      </c>
      <c r="K67" s="104">
        <v>20</v>
      </c>
      <c r="L67" s="104" t="s">
        <v>60</v>
      </c>
      <c r="M67" s="104" t="s">
        <v>61</v>
      </c>
      <c r="N67" s="104" t="s">
        <v>61</v>
      </c>
      <c r="O67" s="104" t="s">
        <v>60</v>
      </c>
      <c r="P67" s="104" t="s">
        <v>60</v>
      </c>
      <c r="Q67" s="104" t="s">
        <v>61</v>
      </c>
      <c r="R67" s="122" t="s">
        <v>151</v>
      </c>
      <c r="S67" s="104">
        <v>2560</v>
      </c>
      <c r="T67" s="104">
        <v>218</v>
      </c>
      <c r="U67" s="104" t="s">
        <v>533</v>
      </c>
      <c r="V67" s="104" t="s">
        <v>534</v>
      </c>
      <c r="W67" s="104"/>
      <c r="X67" s="104"/>
    </row>
    <row r="68" s="96" customFormat="1" ht="42" customHeight="1" spans="1:24">
      <c r="A68" s="104">
        <v>11</v>
      </c>
      <c r="B68" s="104" t="s">
        <v>14</v>
      </c>
      <c r="C68" s="104" t="s">
        <v>701</v>
      </c>
      <c r="D68" s="104" t="s">
        <v>702</v>
      </c>
      <c r="E68" s="104" t="s">
        <v>496</v>
      </c>
      <c r="F68" s="104" t="s">
        <v>162</v>
      </c>
      <c r="G68" s="104" t="s">
        <v>148</v>
      </c>
      <c r="H68" s="105" t="s">
        <v>703</v>
      </c>
      <c r="I68" s="104">
        <v>20</v>
      </c>
      <c r="J68" s="104">
        <v>20</v>
      </c>
      <c r="K68" s="104">
        <v>0</v>
      </c>
      <c r="L68" s="104" t="s">
        <v>60</v>
      </c>
      <c r="M68" s="104" t="s">
        <v>61</v>
      </c>
      <c r="N68" s="104" t="s">
        <v>60</v>
      </c>
      <c r="O68" s="104" t="s">
        <v>60</v>
      </c>
      <c r="P68" s="104" t="s">
        <v>60</v>
      </c>
      <c r="Q68" s="104" t="s">
        <v>61</v>
      </c>
      <c r="R68" s="122" t="s">
        <v>151</v>
      </c>
      <c r="S68" s="104">
        <v>1028</v>
      </c>
      <c r="T68" s="104">
        <v>526</v>
      </c>
      <c r="U68" s="104" t="s">
        <v>537</v>
      </c>
      <c r="V68" s="104" t="s">
        <v>187</v>
      </c>
      <c r="W68" s="104"/>
      <c r="X68" s="104"/>
    </row>
    <row r="69" s="96" customFormat="1" ht="64" customHeight="1" spans="1:24">
      <c r="A69" s="104">
        <v>12</v>
      </c>
      <c r="B69" s="104" t="s">
        <v>14</v>
      </c>
      <c r="C69" s="104" t="s">
        <v>704</v>
      </c>
      <c r="D69" s="104" t="s">
        <v>705</v>
      </c>
      <c r="E69" s="104" t="s">
        <v>90</v>
      </c>
      <c r="F69" s="104" t="s">
        <v>531</v>
      </c>
      <c r="G69" s="104" t="s">
        <v>148</v>
      </c>
      <c r="H69" s="105" t="s">
        <v>539</v>
      </c>
      <c r="I69" s="104">
        <v>20</v>
      </c>
      <c r="J69" s="104">
        <v>20</v>
      </c>
      <c r="K69" s="104">
        <v>0</v>
      </c>
      <c r="L69" s="104" t="s">
        <v>60</v>
      </c>
      <c r="M69" s="104" t="s">
        <v>60</v>
      </c>
      <c r="N69" s="104" t="s">
        <v>60</v>
      </c>
      <c r="O69" s="104" t="s">
        <v>60</v>
      </c>
      <c r="P69" s="104" t="s">
        <v>60</v>
      </c>
      <c r="Q69" s="104" t="s">
        <v>61</v>
      </c>
      <c r="R69" s="122" t="s">
        <v>151</v>
      </c>
      <c r="S69" s="104">
        <v>205</v>
      </c>
      <c r="T69" s="104">
        <v>205</v>
      </c>
      <c r="U69" s="104" t="s">
        <v>540</v>
      </c>
      <c r="V69" s="104" t="s">
        <v>260</v>
      </c>
      <c r="W69" s="104">
        <v>15272034598</v>
      </c>
      <c r="X69" s="104"/>
    </row>
    <row r="70" s="96" customFormat="1" ht="45" customHeight="1" spans="1:24">
      <c r="A70" s="104">
        <v>13</v>
      </c>
      <c r="B70" s="104" t="s">
        <v>14</v>
      </c>
      <c r="C70" s="104" t="s">
        <v>706</v>
      </c>
      <c r="D70" s="104" t="s">
        <v>541</v>
      </c>
      <c r="E70" s="104" t="s">
        <v>147</v>
      </c>
      <c r="F70" s="104" t="s">
        <v>162</v>
      </c>
      <c r="G70" s="104" t="s">
        <v>148</v>
      </c>
      <c r="H70" s="105" t="s">
        <v>542</v>
      </c>
      <c r="I70" s="104">
        <v>40</v>
      </c>
      <c r="J70" s="104">
        <v>20</v>
      </c>
      <c r="K70" s="104">
        <v>20</v>
      </c>
      <c r="L70" s="104" t="s">
        <v>60</v>
      </c>
      <c r="M70" s="104" t="s">
        <v>61</v>
      </c>
      <c r="N70" s="104" t="s">
        <v>61</v>
      </c>
      <c r="O70" s="104" t="s">
        <v>60</v>
      </c>
      <c r="P70" s="104" t="s">
        <v>60</v>
      </c>
      <c r="Q70" s="104" t="s">
        <v>61</v>
      </c>
      <c r="R70" s="122" t="s">
        <v>151</v>
      </c>
      <c r="S70" s="104">
        <v>936</v>
      </c>
      <c r="T70" s="104">
        <v>732</v>
      </c>
      <c r="U70" s="104" t="s">
        <v>196</v>
      </c>
      <c r="V70" s="104" t="s">
        <v>200</v>
      </c>
      <c r="W70" s="104"/>
      <c r="X70" s="104"/>
    </row>
    <row r="71" s="96" customFormat="1" ht="179" customHeight="1" spans="1:24">
      <c r="A71" s="104">
        <v>14</v>
      </c>
      <c r="B71" s="104" t="s">
        <v>14</v>
      </c>
      <c r="C71" s="104" t="s">
        <v>707</v>
      </c>
      <c r="D71" s="104" t="s">
        <v>708</v>
      </c>
      <c r="E71" s="104" t="s">
        <v>147</v>
      </c>
      <c r="F71" s="104" t="s">
        <v>162</v>
      </c>
      <c r="G71" s="104" t="s">
        <v>148</v>
      </c>
      <c r="H71" s="105" t="s">
        <v>709</v>
      </c>
      <c r="I71" s="104">
        <v>33</v>
      </c>
      <c r="J71" s="104">
        <v>20</v>
      </c>
      <c r="K71" s="104">
        <v>13</v>
      </c>
      <c r="L71" s="104" t="s">
        <v>60</v>
      </c>
      <c r="M71" s="104" t="s">
        <v>61</v>
      </c>
      <c r="N71" s="104" t="s">
        <v>60</v>
      </c>
      <c r="O71" s="104" t="s">
        <v>60</v>
      </c>
      <c r="P71" s="104" t="s">
        <v>60</v>
      </c>
      <c r="Q71" s="104" t="s">
        <v>61</v>
      </c>
      <c r="R71" s="122" t="s">
        <v>151</v>
      </c>
      <c r="S71" s="104">
        <v>1416</v>
      </c>
      <c r="T71" s="104">
        <v>102</v>
      </c>
      <c r="U71" s="104" t="s">
        <v>247</v>
      </c>
      <c r="V71" s="104"/>
      <c r="W71" s="104"/>
      <c r="X71" s="104"/>
    </row>
    <row r="72" s="96" customFormat="1" ht="75" customHeight="1" spans="1:24">
      <c r="A72" s="119">
        <v>15</v>
      </c>
      <c r="B72" s="104" t="s">
        <v>14</v>
      </c>
      <c r="C72" s="104" t="s">
        <v>710</v>
      </c>
      <c r="D72" s="104" t="s">
        <v>711</v>
      </c>
      <c r="E72" s="104" t="s">
        <v>147</v>
      </c>
      <c r="F72" s="104" t="s">
        <v>162</v>
      </c>
      <c r="G72" s="104" t="s">
        <v>148</v>
      </c>
      <c r="H72" s="105" t="s">
        <v>547</v>
      </c>
      <c r="I72" s="104">
        <v>25</v>
      </c>
      <c r="J72" s="104">
        <v>20</v>
      </c>
      <c r="K72" s="104">
        <v>5</v>
      </c>
      <c r="L72" s="104" t="s">
        <v>60</v>
      </c>
      <c r="M72" s="104" t="s">
        <v>60</v>
      </c>
      <c r="N72" s="104" t="s">
        <v>60</v>
      </c>
      <c r="O72" s="104" t="s">
        <v>60</v>
      </c>
      <c r="P72" s="104" t="s">
        <v>60</v>
      </c>
      <c r="Q72" s="104" t="s">
        <v>61</v>
      </c>
      <c r="R72" s="131" t="s">
        <v>151</v>
      </c>
      <c r="S72" s="104">
        <v>1356</v>
      </c>
      <c r="T72" s="104">
        <v>1356</v>
      </c>
      <c r="U72" s="104"/>
      <c r="V72" s="104"/>
      <c r="W72" s="104"/>
      <c r="X72" s="104"/>
    </row>
    <row r="73" s="96" customFormat="1" ht="59" customHeight="1" spans="1:24">
      <c r="A73" s="119">
        <v>16</v>
      </c>
      <c r="B73" s="104" t="s">
        <v>14</v>
      </c>
      <c r="C73" s="104" t="s">
        <v>712</v>
      </c>
      <c r="D73" s="104" t="s">
        <v>713</v>
      </c>
      <c r="E73" s="104" t="s">
        <v>147</v>
      </c>
      <c r="F73" s="104" t="s">
        <v>162</v>
      </c>
      <c r="G73" s="104" t="s">
        <v>550</v>
      </c>
      <c r="H73" s="105" t="s">
        <v>551</v>
      </c>
      <c r="I73" s="104">
        <v>22</v>
      </c>
      <c r="J73" s="104">
        <v>20</v>
      </c>
      <c r="K73" s="104">
        <v>2</v>
      </c>
      <c r="L73" s="104" t="s">
        <v>60</v>
      </c>
      <c r="M73" s="104" t="s">
        <v>61</v>
      </c>
      <c r="N73" s="104" t="s">
        <v>61</v>
      </c>
      <c r="O73" s="104" t="s">
        <v>60</v>
      </c>
      <c r="P73" s="104" t="s">
        <v>60</v>
      </c>
      <c r="Q73" s="104" t="s">
        <v>61</v>
      </c>
      <c r="R73" s="104" t="s">
        <v>552</v>
      </c>
      <c r="S73" s="104">
        <v>2030</v>
      </c>
      <c r="T73" s="104">
        <v>2030</v>
      </c>
      <c r="U73" s="104" t="s">
        <v>553</v>
      </c>
      <c r="V73" s="104" t="s">
        <v>554</v>
      </c>
      <c r="W73" s="104"/>
      <c r="X73" s="104"/>
    </row>
    <row r="74" s="96" customFormat="1" ht="197" customHeight="1" spans="1:24">
      <c r="A74" s="119">
        <v>17</v>
      </c>
      <c r="B74" s="104" t="s">
        <v>14</v>
      </c>
      <c r="C74" s="104" t="s">
        <v>714</v>
      </c>
      <c r="D74" s="104" t="s">
        <v>715</v>
      </c>
      <c r="E74" s="104" t="s">
        <v>147</v>
      </c>
      <c r="F74" s="104" t="s">
        <v>162</v>
      </c>
      <c r="G74" s="104" t="s">
        <v>148</v>
      </c>
      <c r="H74" s="105" t="s">
        <v>716</v>
      </c>
      <c r="I74" s="104">
        <v>23</v>
      </c>
      <c r="J74" s="104">
        <v>20</v>
      </c>
      <c r="K74" s="104">
        <v>3</v>
      </c>
      <c r="L74" s="104" t="s">
        <v>60</v>
      </c>
      <c r="M74" s="104" t="s">
        <v>61</v>
      </c>
      <c r="N74" s="104" t="s">
        <v>558</v>
      </c>
      <c r="O74" s="104" t="s">
        <v>558</v>
      </c>
      <c r="P74" s="104" t="s">
        <v>558</v>
      </c>
      <c r="Q74" s="104" t="s">
        <v>61</v>
      </c>
      <c r="R74" s="123" t="s">
        <v>151</v>
      </c>
      <c r="S74" s="104">
        <v>612</v>
      </c>
      <c r="T74" s="104">
        <v>500</v>
      </c>
      <c r="U74" s="104" t="s">
        <v>559</v>
      </c>
      <c r="V74" s="104" t="s">
        <v>560</v>
      </c>
      <c r="W74" s="104">
        <v>13597672005</v>
      </c>
      <c r="X74" s="127"/>
    </row>
    <row r="75" s="96" customFormat="1" ht="51" customHeight="1" spans="1:24">
      <c r="A75" s="119">
        <v>18</v>
      </c>
      <c r="B75" s="104" t="s">
        <v>14</v>
      </c>
      <c r="C75" s="104" t="s">
        <v>717</v>
      </c>
      <c r="D75" s="104" t="s">
        <v>718</v>
      </c>
      <c r="E75" s="104" t="s">
        <v>496</v>
      </c>
      <c r="F75" s="104" t="s">
        <v>563</v>
      </c>
      <c r="G75" s="104" t="s">
        <v>148</v>
      </c>
      <c r="H75" s="105" t="s">
        <v>564</v>
      </c>
      <c r="I75" s="104">
        <v>25</v>
      </c>
      <c r="J75" s="104">
        <v>20</v>
      </c>
      <c r="K75" s="104">
        <v>5</v>
      </c>
      <c r="L75" s="104" t="s">
        <v>60</v>
      </c>
      <c r="M75" s="104" t="s">
        <v>61</v>
      </c>
      <c r="N75" s="104" t="s">
        <v>60</v>
      </c>
      <c r="O75" s="104" t="s">
        <v>60</v>
      </c>
      <c r="P75" s="104" t="s">
        <v>60</v>
      </c>
      <c r="Q75" s="104" t="s">
        <v>61</v>
      </c>
      <c r="R75" s="122" t="s">
        <v>151</v>
      </c>
      <c r="S75" s="104">
        <v>1714</v>
      </c>
      <c r="T75" s="104">
        <v>216</v>
      </c>
      <c r="U75" s="104" t="s">
        <v>561</v>
      </c>
      <c r="V75" s="104"/>
      <c r="W75" s="104"/>
      <c r="X75" s="104"/>
    </row>
    <row r="76" s="96" customFormat="1" ht="30" customHeight="1" spans="1:24">
      <c r="A76" s="112" t="s">
        <v>207</v>
      </c>
      <c r="B76" s="113"/>
      <c r="C76" s="108"/>
      <c r="D76" s="113"/>
      <c r="E76" s="113"/>
      <c r="F76" s="113"/>
      <c r="G76" s="113"/>
      <c r="H76" s="114"/>
      <c r="I76" s="119">
        <f t="shared" ref="I76:K76" si="5">SUM(I56:I75)</f>
        <v>516</v>
      </c>
      <c r="J76" s="119">
        <f t="shared" si="5"/>
        <v>360</v>
      </c>
      <c r="K76" s="119">
        <f t="shared" si="5"/>
        <v>156</v>
      </c>
      <c r="L76" s="119"/>
      <c r="M76" s="119"/>
      <c r="N76" s="119"/>
      <c r="O76" s="119"/>
      <c r="P76" s="104"/>
      <c r="Q76" s="104"/>
      <c r="R76" s="105"/>
      <c r="S76" s="119"/>
      <c r="T76" s="119"/>
      <c r="U76" s="119"/>
      <c r="V76" s="119"/>
      <c r="W76" s="119"/>
      <c r="X76" s="127"/>
    </row>
    <row r="77" s="96" customFormat="1" ht="34" customHeight="1" spans="1:24">
      <c r="A77" s="129" t="s">
        <v>719</v>
      </c>
      <c r="B77" s="129"/>
      <c r="C77" s="129"/>
      <c r="D77" s="129"/>
      <c r="E77" s="129"/>
      <c r="F77" s="129"/>
      <c r="G77" s="129"/>
      <c r="H77" s="129"/>
      <c r="I77" s="129">
        <f t="shared" ref="I77:K77" si="6">I76+I55+I31+I26+I41</f>
        <v>1937</v>
      </c>
      <c r="J77" s="129">
        <f t="shared" si="6"/>
        <v>1320</v>
      </c>
      <c r="K77" s="129">
        <f t="shared" si="6"/>
        <v>617</v>
      </c>
      <c r="L77" s="129"/>
      <c r="M77" s="129"/>
      <c r="N77" s="129"/>
      <c r="O77" s="129"/>
      <c r="P77" s="130"/>
      <c r="Q77" s="130"/>
      <c r="R77" s="132"/>
      <c r="S77" s="129"/>
      <c r="T77" s="129"/>
      <c r="U77" s="129"/>
      <c r="V77" s="129"/>
      <c r="W77" s="129"/>
      <c r="X77" s="133"/>
    </row>
  </sheetData>
  <mergeCells count="44">
    <mergeCell ref="A1:X1"/>
    <mergeCell ref="B2:C2"/>
    <mergeCell ref="J2:K2"/>
    <mergeCell ref="L2:M2"/>
    <mergeCell ref="A26:H26"/>
    <mergeCell ref="A31:H31"/>
    <mergeCell ref="A41:H41"/>
    <mergeCell ref="A55:H55"/>
    <mergeCell ref="A76:H76"/>
    <mergeCell ref="A77:H77"/>
    <mergeCell ref="A2:A3"/>
    <mergeCell ref="A59:A61"/>
    <mergeCell ref="B59:B61"/>
    <mergeCell ref="C59:C61"/>
    <mergeCell ref="D2:D3"/>
    <mergeCell ref="D59:D61"/>
    <mergeCell ref="E2:E3"/>
    <mergeCell ref="E59:E61"/>
    <mergeCell ref="F2:F3"/>
    <mergeCell ref="F59:F61"/>
    <mergeCell ref="G2:G3"/>
    <mergeCell ref="G59:G61"/>
    <mergeCell ref="H2:H3"/>
    <mergeCell ref="I2:I3"/>
    <mergeCell ref="L59:L61"/>
    <mergeCell ref="M59:M61"/>
    <mergeCell ref="N2:N3"/>
    <mergeCell ref="N59:N61"/>
    <mergeCell ref="O2:O3"/>
    <mergeCell ref="O59:O61"/>
    <mergeCell ref="P2:P3"/>
    <mergeCell ref="P59:P61"/>
    <mergeCell ref="Q2:Q3"/>
    <mergeCell ref="R2:R3"/>
    <mergeCell ref="R59:R61"/>
    <mergeCell ref="S2:S3"/>
    <mergeCell ref="T2:T3"/>
    <mergeCell ref="U2:U3"/>
    <mergeCell ref="U59:U61"/>
    <mergeCell ref="V2:V3"/>
    <mergeCell ref="V59:V61"/>
    <mergeCell ref="W2:W3"/>
    <mergeCell ref="W59:W61"/>
    <mergeCell ref="X2:X3"/>
  </mergeCells>
  <printOptions horizontalCentered="1"/>
  <pageMargins left="0.275" right="0.275" top="0.393055555555556" bottom="0.393055555555556" header="0.5" footer="0.5"/>
  <pageSetup paperSize="8"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7"/>
  <sheetViews>
    <sheetView workbookViewId="0">
      <pane ySplit="5" topLeftCell="A16" activePane="bottomLeft" state="frozen"/>
      <selection/>
      <selection pane="bottomLeft" activeCell="A1" sqref="$A1:$XFD1048576"/>
    </sheetView>
  </sheetViews>
  <sheetFormatPr defaultColWidth="9" defaultRowHeight="13.5"/>
  <cols>
    <col min="1" max="1" width="5.73333333333333" style="80" customWidth="1"/>
    <col min="2" max="2" width="20.5833333333333" style="80" customWidth="1"/>
    <col min="3" max="3" width="23.825" style="78" customWidth="1"/>
    <col min="4" max="4" width="15.425" style="78" customWidth="1"/>
    <col min="5" max="5" width="17.7666666666667" style="78" customWidth="1"/>
    <col min="6" max="6" width="24.4416666666667" style="78" customWidth="1"/>
    <col min="7" max="7" width="18.6166666666667" style="78" customWidth="1"/>
    <col min="8" max="8" width="35.0583333333333" style="78" customWidth="1"/>
    <col min="9" max="9" width="10.1416666666667" style="78" customWidth="1"/>
    <col min="10" max="10" width="9.75" style="80" customWidth="1"/>
    <col min="11" max="12" width="8.525" style="78" customWidth="1"/>
    <col min="13" max="13" width="8.225" style="78" customWidth="1"/>
    <col min="14" max="14" width="7.94166666666667" style="78" customWidth="1"/>
    <col min="15" max="15" width="7.78333333333333" style="78" customWidth="1"/>
    <col min="16" max="16" width="6.175" style="78" customWidth="1"/>
    <col min="17" max="17" width="7.65" style="78" customWidth="1"/>
    <col min="18" max="18" width="6.75833333333333" style="78" customWidth="1"/>
    <col min="19" max="19" width="6.76666666666667" style="78" customWidth="1"/>
    <col min="20" max="20" width="10.4083333333333" style="78" customWidth="1"/>
    <col min="21" max="21" width="6.175" style="83" customWidth="1"/>
    <col min="22" max="22" width="30.1166666666667" style="83" customWidth="1"/>
    <col min="23" max="23" width="8.225" style="80" customWidth="1"/>
    <col min="24" max="24" width="7.78333333333333" style="78" customWidth="1"/>
    <col min="25" max="25" width="15.1416666666667" style="78" customWidth="1"/>
    <col min="26" max="26" width="17.3583333333333" style="78" customWidth="1"/>
    <col min="27" max="27" width="26.75" style="80" hidden="1" customWidth="1"/>
    <col min="28" max="29" width="14.7" style="78" customWidth="1"/>
    <col min="30" max="16384" width="9" style="78"/>
  </cols>
  <sheetData>
    <row r="1" ht="22" customHeight="1"/>
    <row r="2" s="78" customFormat="1" ht="36" customHeight="1" spans="1:29">
      <c r="A2" s="84" t="s">
        <v>720</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79" customFormat="1" ht="27" customHeight="1" spans="1:29">
      <c r="A3" s="85" t="s">
        <v>721</v>
      </c>
      <c r="B3" s="85"/>
      <c r="C3" s="85"/>
      <c r="D3" s="85"/>
      <c r="E3" s="85"/>
      <c r="F3" s="85"/>
      <c r="G3" s="85"/>
      <c r="H3" s="85"/>
      <c r="I3" s="85"/>
      <c r="J3" s="85"/>
      <c r="K3" s="85"/>
      <c r="L3" s="85"/>
      <c r="M3" s="85"/>
      <c r="N3" s="85"/>
      <c r="O3" s="85"/>
      <c r="P3" s="85"/>
      <c r="Q3" s="85"/>
      <c r="R3" s="85"/>
      <c r="S3" s="85"/>
      <c r="T3" s="85"/>
      <c r="U3" s="85"/>
      <c r="V3" s="85"/>
      <c r="W3" s="85"/>
      <c r="X3" s="85"/>
      <c r="Y3" s="85"/>
      <c r="Z3" s="85"/>
      <c r="AA3" s="93"/>
      <c r="AB3" s="85"/>
      <c r="AC3" s="85"/>
    </row>
    <row r="4" s="79" customFormat="1" ht="33" customHeight="1" spans="1:29">
      <c r="A4" s="35" t="s">
        <v>19</v>
      </c>
      <c r="B4" s="35" t="s">
        <v>20</v>
      </c>
      <c r="C4" s="35" t="s">
        <v>21</v>
      </c>
      <c r="D4" s="35" t="s">
        <v>567</v>
      </c>
      <c r="E4" s="35" t="s">
        <v>23</v>
      </c>
      <c r="F4" s="35" t="s">
        <v>25</v>
      </c>
      <c r="G4" s="35"/>
      <c r="H4" s="35" t="s">
        <v>26</v>
      </c>
      <c r="I4" s="35" t="s">
        <v>722</v>
      </c>
      <c r="J4" s="35" t="s">
        <v>569</v>
      </c>
      <c r="K4" s="35"/>
      <c r="L4" s="35"/>
      <c r="M4" s="35" t="s">
        <v>31</v>
      </c>
      <c r="N4" s="35" t="s">
        <v>32</v>
      </c>
      <c r="O4" s="35"/>
      <c r="P4" s="35" t="s">
        <v>33</v>
      </c>
      <c r="Q4" s="35" t="s">
        <v>723</v>
      </c>
      <c r="R4" s="35" t="s">
        <v>34</v>
      </c>
      <c r="S4" s="35" t="s">
        <v>35</v>
      </c>
      <c r="T4" s="35" t="s">
        <v>36</v>
      </c>
      <c r="U4" s="90" t="s">
        <v>724</v>
      </c>
      <c r="V4" s="35" t="s">
        <v>37</v>
      </c>
      <c r="W4" s="35" t="s">
        <v>38</v>
      </c>
      <c r="X4" s="35" t="s">
        <v>39</v>
      </c>
      <c r="Y4" s="35" t="s">
        <v>40</v>
      </c>
      <c r="Z4" s="35" t="s">
        <v>570</v>
      </c>
      <c r="AA4" s="35" t="s">
        <v>42</v>
      </c>
      <c r="AB4" s="35" t="s">
        <v>43</v>
      </c>
      <c r="AC4" s="89" t="s">
        <v>6</v>
      </c>
    </row>
    <row r="5" s="79" customFormat="1" ht="42" customHeight="1" spans="1:29">
      <c r="A5" s="35"/>
      <c r="B5" s="35"/>
      <c r="C5" s="35"/>
      <c r="D5" s="35"/>
      <c r="E5" s="35"/>
      <c r="F5" s="35" t="s">
        <v>44</v>
      </c>
      <c r="G5" s="35" t="s">
        <v>45</v>
      </c>
      <c r="H5" s="35"/>
      <c r="I5" s="35"/>
      <c r="J5" s="35" t="s">
        <v>725</v>
      </c>
      <c r="K5" s="35" t="s">
        <v>726</v>
      </c>
      <c r="L5" s="35" t="s">
        <v>727</v>
      </c>
      <c r="M5" s="35"/>
      <c r="N5" s="35" t="s">
        <v>48</v>
      </c>
      <c r="O5" s="35" t="s">
        <v>49</v>
      </c>
      <c r="P5" s="35"/>
      <c r="Q5" s="35"/>
      <c r="R5" s="35"/>
      <c r="S5" s="35"/>
      <c r="T5" s="35"/>
      <c r="U5" s="91"/>
      <c r="V5" s="35"/>
      <c r="W5" s="35"/>
      <c r="X5" s="35"/>
      <c r="Y5" s="35"/>
      <c r="Z5" s="35"/>
      <c r="AA5" s="35"/>
      <c r="AB5" s="35"/>
      <c r="AC5" s="89"/>
    </row>
    <row r="6" s="80" customFormat="1" ht="72" customHeight="1" spans="1:29">
      <c r="A6" s="37">
        <v>1</v>
      </c>
      <c r="B6" s="37" t="s">
        <v>728</v>
      </c>
      <c r="C6" s="35" t="s">
        <v>147</v>
      </c>
      <c r="D6" s="35" t="s">
        <v>162</v>
      </c>
      <c r="E6" s="35" t="s">
        <v>148</v>
      </c>
      <c r="F6" s="37" t="s">
        <v>729</v>
      </c>
      <c r="G6" s="37"/>
      <c r="H6" s="37" t="s">
        <v>730</v>
      </c>
      <c r="I6" s="37">
        <f t="shared" ref="I6:I14" si="0">SUM(J6:K6)</f>
        <v>2220</v>
      </c>
      <c r="J6" s="37">
        <v>1360</v>
      </c>
      <c r="K6" s="37">
        <v>860</v>
      </c>
      <c r="L6" s="37">
        <v>0</v>
      </c>
      <c r="M6" s="37">
        <v>2024</v>
      </c>
      <c r="N6" s="37" t="s">
        <v>60</v>
      </c>
      <c r="O6" s="37" t="s">
        <v>61</v>
      </c>
      <c r="P6" s="37" t="s">
        <v>60</v>
      </c>
      <c r="Q6" s="35" t="s">
        <v>60</v>
      </c>
      <c r="R6" s="35" t="s">
        <v>60</v>
      </c>
      <c r="S6" s="35" t="s">
        <v>60</v>
      </c>
      <c r="T6" s="35" t="s">
        <v>150</v>
      </c>
      <c r="U6" s="35" t="s">
        <v>60</v>
      </c>
      <c r="V6" s="37" t="s">
        <v>731</v>
      </c>
      <c r="W6" s="37">
        <v>5000</v>
      </c>
      <c r="X6" s="37">
        <v>2000</v>
      </c>
      <c r="Y6" s="37" t="s">
        <v>732</v>
      </c>
      <c r="Z6" s="37" t="s">
        <v>733</v>
      </c>
      <c r="AA6" s="94">
        <v>18995778310</v>
      </c>
      <c r="AB6" s="95" t="s">
        <v>61</v>
      </c>
      <c r="AC6" s="37"/>
    </row>
    <row r="7" s="80" customFormat="1" ht="166" customHeight="1" spans="1:29">
      <c r="A7" s="37">
        <v>2</v>
      </c>
      <c r="B7" s="37" t="s">
        <v>734</v>
      </c>
      <c r="C7" s="37" t="s">
        <v>147</v>
      </c>
      <c r="D7" s="37" t="s">
        <v>162</v>
      </c>
      <c r="E7" s="37" t="s">
        <v>456</v>
      </c>
      <c r="F7" s="37" t="s">
        <v>735</v>
      </c>
      <c r="G7" s="37" t="s">
        <v>736</v>
      </c>
      <c r="H7" s="37" t="s">
        <v>737</v>
      </c>
      <c r="I7" s="37">
        <v>1500</v>
      </c>
      <c r="J7" s="37">
        <v>0</v>
      </c>
      <c r="K7" s="37">
        <v>1500</v>
      </c>
      <c r="L7" s="37">
        <v>0</v>
      </c>
      <c r="M7" s="37">
        <v>2024</v>
      </c>
      <c r="N7" s="37" t="s">
        <v>60</v>
      </c>
      <c r="O7" s="37" t="s">
        <v>61</v>
      </c>
      <c r="P7" s="37" t="s">
        <v>60</v>
      </c>
      <c r="Q7" s="35" t="s">
        <v>60</v>
      </c>
      <c r="R7" s="35" t="s">
        <v>60</v>
      </c>
      <c r="S7" s="35" t="s">
        <v>60</v>
      </c>
      <c r="T7" s="35" t="s">
        <v>150</v>
      </c>
      <c r="U7" s="35" t="s">
        <v>60</v>
      </c>
      <c r="V7" s="37" t="s">
        <v>738</v>
      </c>
      <c r="W7" s="37">
        <v>2000</v>
      </c>
      <c r="X7" s="37">
        <v>2000</v>
      </c>
      <c r="Y7" s="37" t="s">
        <v>739</v>
      </c>
      <c r="Z7" s="37" t="s">
        <v>740</v>
      </c>
      <c r="AA7" s="37">
        <v>18327819777</v>
      </c>
      <c r="AB7" s="37" t="s">
        <v>61</v>
      </c>
      <c r="AC7" s="37"/>
    </row>
    <row r="8" s="80" customFormat="1" ht="50" customHeight="1" spans="1:29">
      <c r="A8" s="37">
        <v>3</v>
      </c>
      <c r="B8" s="37" t="s">
        <v>741</v>
      </c>
      <c r="C8" s="35" t="s">
        <v>147</v>
      </c>
      <c r="D8" s="35" t="s">
        <v>162</v>
      </c>
      <c r="E8" s="35" t="s">
        <v>148</v>
      </c>
      <c r="F8" s="37" t="s">
        <v>742</v>
      </c>
      <c r="G8" s="37" t="s">
        <v>743</v>
      </c>
      <c r="H8" s="37" t="s">
        <v>744</v>
      </c>
      <c r="I8" s="37">
        <f t="shared" si="0"/>
        <v>54</v>
      </c>
      <c r="J8" s="37">
        <v>44</v>
      </c>
      <c r="K8" s="37">
        <v>10</v>
      </c>
      <c r="L8" s="37">
        <v>6</v>
      </c>
      <c r="M8" s="37">
        <v>2024</v>
      </c>
      <c r="N8" s="37" t="s">
        <v>60</v>
      </c>
      <c r="O8" s="37" t="s">
        <v>61</v>
      </c>
      <c r="P8" s="37" t="s">
        <v>60</v>
      </c>
      <c r="Q8" s="35" t="s">
        <v>60</v>
      </c>
      <c r="R8" s="35" t="s">
        <v>60</v>
      </c>
      <c r="S8" s="35" t="s">
        <v>60</v>
      </c>
      <c r="T8" s="35" t="s">
        <v>150</v>
      </c>
      <c r="U8" s="35" t="s">
        <v>60</v>
      </c>
      <c r="V8" s="37" t="s">
        <v>744</v>
      </c>
      <c r="W8" s="37">
        <v>562</v>
      </c>
      <c r="X8" s="37">
        <v>562</v>
      </c>
      <c r="Y8" s="37" t="s">
        <v>745</v>
      </c>
      <c r="Z8" s="37" t="s">
        <v>746</v>
      </c>
      <c r="AA8" s="37">
        <v>18871406039</v>
      </c>
      <c r="AB8" s="37" t="s">
        <v>61</v>
      </c>
      <c r="AC8" s="37"/>
    </row>
    <row r="9" s="78" customFormat="1" ht="69" customHeight="1" spans="1:29">
      <c r="A9" s="37">
        <v>4</v>
      </c>
      <c r="B9" s="37" t="s">
        <v>747</v>
      </c>
      <c r="C9" s="37" t="s">
        <v>51</v>
      </c>
      <c r="D9" s="37" t="s">
        <v>748</v>
      </c>
      <c r="E9" s="37" t="s">
        <v>749</v>
      </c>
      <c r="F9" s="37" t="s">
        <v>750</v>
      </c>
      <c r="G9" s="37" t="s">
        <v>751</v>
      </c>
      <c r="H9" s="37" t="s">
        <v>752</v>
      </c>
      <c r="I9" s="37">
        <v>120</v>
      </c>
      <c r="J9" s="37">
        <v>100</v>
      </c>
      <c r="K9" s="37">
        <v>20</v>
      </c>
      <c r="L9" s="37">
        <v>0</v>
      </c>
      <c r="M9" s="37">
        <v>2024</v>
      </c>
      <c r="N9" s="37" t="s">
        <v>60</v>
      </c>
      <c r="O9" s="37" t="s">
        <v>61</v>
      </c>
      <c r="P9" s="37" t="s">
        <v>60</v>
      </c>
      <c r="Q9" s="37" t="s">
        <v>60</v>
      </c>
      <c r="R9" s="37" t="s">
        <v>61</v>
      </c>
      <c r="S9" s="37" t="s">
        <v>61</v>
      </c>
      <c r="T9" s="35" t="s">
        <v>62</v>
      </c>
      <c r="U9" s="37" t="s">
        <v>60</v>
      </c>
      <c r="V9" s="37" t="s">
        <v>753</v>
      </c>
      <c r="W9" s="37">
        <v>1310</v>
      </c>
      <c r="X9" s="37">
        <v>100</v>
      </c>
      <c r="Y9" s="37" t="s">
        <v>754</v>
      </c>
      <c r="Z9" s="37" t="s">
        <v>755</v>
      </c>
      <c r="AA9" s="89" t="s">
        <v>756</v>
      </c>
      <c r="AB9" s="37" t="s">
        <v>61</v>
      </c>
      <c r="AC9" s="37"/>
    </row>
    <row r="10" s="81" customFormat="1" ht="40" customHeight="1" spans="1:29">
      <c r="A10" s="37">
        <v>5</v>
      </c>
      <c r="B10" s="37" t="s">
        <v>757</v>
      </c>
      <c r="C10" s="86" t="s">
        <v>147</v>
      </c>
      <c r="D10" s="86" t="s">
        <v>162</v>
      </c>
      <c r="E10" s="86" t="s">
        <v>148</v>
      </c>
      <c r="F10" s="37" t="s">
        <v>758</v>
      </c>
      <c r="G10" s="87"/>
      <c r="H10" s="37" t="s">
        <v>759</v>
      </c>
      <c r="I10" s="37">
        <v>280</v>
      </c>
      <c r="J10" s="37">
        <v>0</v>
      </c>
      <c r="K10" s="37">
        <v>280</v>
      </c>
      <c r="L10" s="37">
        <v>0</v>
      </c>
      <c r="M10" s="37">
        <v>2024</v>
      </c>
      <c r="N10" s="37" t="s">
        <v>60</v>
      </c>
      <c r="O10" s="37" t="s">
        <v>61</v>
      </c>
      <c r="P10" s="37" t="s">
        <v>60</v>
      </c>
      <c r="Q10" s="37" t="s">
        <v>60</v>
      </c>
      <c r="R10" s="37" t="s">
        <v>60</v>
      </c>
      <c r="S10" s="37" t="s">
        <v>60</v>
      </c>
      <c r="T10" s="35" t="s">
        <v>150</v>
      </c>
      <c r="U10" s="37" t="s">
        <v>60</v>
      </c>
      <c r="V10" s="37" t="s">
        <v>760</v>
      </c>
      <c r="W10" s="37">
        <v>2000</v>
      </c>
      <c r="X10" s="37">
        <v>2000</v>
      </c>
      <c r="Y10" s="37" t="s">
        <v>761</v>
      </c>
      <c r="Z10" s="37" t="s">
        <v>762</v>
      </c>
      <c r="AA10" s="37">
        <v>15972528874</v>
      </c>
      <c r="AB10" s="37" t="s">
        <v>61</v>
      </c>
      <c r="AC10" s="37"/>
    </row>
    <row r="11" s="80" customFormat="1" ht="83" customHeight="1" spans="1:29">
      <c r="A11" s="37">
        <v>6</v>
      </c>
      <c r="B11" s="37" t="s">
        <v>763</v>
      </c>
      <c r="C11" s="35" t="s">
        <v>147</v>
      </c>
      <c r="D11" s="35" t="s">
        <v>162</v>
      </c>
      <c r="E11" s="35" t="s">
        <v>148</v>
      </c>
      <c r="F11" s="37" t="s">
        <v>764</v>
      </c>
      <c r="G11" s="37" t="s">
        <v>765</v>
      </c>
      <c r="H11" s="37" t="s">
        <v>766</v>
      </c>
      <c r="I11" s="37">
        <f t="shared" si="0"/>
        <v>150</v>
      </c>
      <c r="J11" s="37">
        <v>0</v>
      </c>
      <c r="K11" s="37">
        <v>150</v>
      </c>
      <c r="L11" s="37">
        <v>0</v>
      </c>
      <c r="M11" s="37">
        <v>2024</v>
      </c>
      <c r="N11" s="37" t="s">
        <v>60</v>
      </c>
      <c r="O11" s="37" t="s">
        <v>61</v>
      </c>
      <c r="P11" s="37" t="s">
        <v>60</v>
      </c>
      <c r="Q11" s="35" t="s">
        <v>60</v>
      </c>
      <c r="R11" s="35" t="s">
        <v>60</v>
      </c>
      <c r="S11" s="37" t="s">
        <v>60</v>
      </c>
      <c r="T11" s="35" t="s">
        <v>150</v>
      </c>
      <c r="U11" s="35" t="s">
        <v>61</v>
      </c>
      <c r="V11" s="37" t="s">
        <v>767</v>
      </c>
      <c r="W11" s="37">
        <v>1000</v>
      </c>
      <c r="X11" s="37">
        <v>1000</v>
      </c>
      <c r="Y11" s="37" t="s">
        <v>768</v>
      </c>
      <c r="Z11" s="37" t="s">
        <v>393</v>
      </c>
      <c r="AA11" s="37">
        <v>17707143796</v>
      </c>
      <c r="AB11" s="37" t="s">
        <v>61</v>
      </c>
      <c r="AC11" s="37"/>
    </row>
    <row r="12" s="81" customFormat="1" ht="113" customHeight="1" spans="1:29">
      <c r="A12" s="37">
        <v>7</v>
      </c>
      <c r="B12" s="37" t="s">
        <v>769</v>
      </c>
      <c r="C12" s="37" t="s">
        <v>147</v>
      </c>
      <c r="D12" s="37" t="s">
        <v>91</v>
      </c>
      <c r="E12" s="37" t="s">
        <v>281</v>
      </c>
      <c r="F12" s="37" t="s">
        <v>770</v>
      </c>
      <c r="G12" s="37" t="s">
        <v>771</v>
      </c>
      <c r="H12" s="37" t="s">
        <v>772</v>
      </c>
      <c r="I12" s="37">
        <f t="shared" si="0"/>
        <v>600</v>
      </c>
      <c r="J12" s="37">
        <v>0</v>
      </c>
      <c r="K12" s="37">
        <v>600</v>
      </c>
      <c r="L12" s="37">
        <v>0</v>
      </c>
      <c r="M12" s="37">
        <v>2024</v>
      </c>
      <c r="N12" s="37" t="s">
        <v>60</v>
      </c>
      <c r="O12" s="37" t="s">
        <v>61</v>
      </c>
      <c r="P12" s="37" t="s">
        <v>60</v>
      </c>
      <c r="Q12" s="37" t="s">
        <v>60</v>
      </c>
      <c r="R12" s="35" t="s">
        <v>60</v>
      </c>
      <c r="S12" s="37" t="s">
        <v>60</v>
      </c>
      <c r="T12" s="35" t="s">
        <v>150</v>
      </c>
      <c r="U12" s="37" t="s">
        <v>60</v>
      </c>
      <c r="V12" s="37" t="s">
        <v>773</v>
      </c>
      <c r="W12" s="37">
        <v>2000</v>
      </c>
      <c r="X12" s="37">
        <v>2000</v>
      </c>
      <c r="Y12" s="37" t="s">
        <v>732</v>
      </c>
      <c r="Z12" s="37" t="s">
        <v>774</v>
      </c>
      <c r="AA12" s="37">
        <v>13617148201</v>
      </c>
      <c r="AB12" s="37" t="s">
        <v>61</v>
      </c>
      <c r="AC12" s="37"/>
    </row>
    <row r="13" s="80" customFormat="1" ht="43" customHeight="1" spans="1:29">
      <c r="A13" s="37">
        <v>8</v>
      </c>
      <c r="B13" s="37" t="s">
        <v>775</v>
      </c>
      <c r="C13" s="37" t="s">
        <v>147</v>
      </c>
      <c r="D13" s="37" t="s">
        <v>91</v>
      </c>
      <c r="E13" s="37" t="s">
        <v>281</v>
      </c>
      <c r="F13" s="37" t="s">
        <v>776</v>
      </c>
      <c r="G13" s="37"/>
      <c r="H13" s="37" t="s">
        <v>777</v>
      </c>
      <c r="I13" s="37">
        <f t="shared" si="0"/>
        <v>150</v>
      </c>
      <c r="J13" s="37">
        <v>0</v>
      </c>
      <c r="K13" s="37">
        <v>150</v>
      </c>
      <c r="L13" s="37">
        <v>0</v>
      </c>
      <c r="M13" s="37">
        <v>2024</v>
      </c>
      <c r="N13" s="37" t="s">
        <v>60</v>
      </c>
      <c r="O13" s="37" t="s">
        <v>61</v>
      </c>
      <c r="P13" s="37" t="s">
        <v>60</v>
      </c>
      <c r="Q13" s="37" t="s">
        <v>60</v>
      </c>
      <c r="R13" s="37" t="s">
        <v>60</v>
      </c>
      <c r="S13" s="37" t="s">
        <v>60</v>
      </c>
      <c r="T13" s="35" t="s">
        <v>150</v>
      </c>
      <c r="U13" s="37" t="s">
        <v>60</v>
      </c>
      <c r="V13" s="37" t="s">
        <v>778</v>
      </c>
      <c r="W13" s="37">
        <v>2000</v>
      </c>
      <c r="X13" s="37">
        <v>2000</v>
      </c>
      <c r="Y13" s="37" t="s">
        <v>732</v>
      </c>
      <c r="Z13" s="37" t="s">
        <v>774</v>
      </c>
      <c r="AA13" s="37">
        <v>13617148201</v>
      </c>
      <c r="AB13" s="37" t="s">
        <v>61</v>
      </c>
      <c r="AC13" s="37"/>
    </row>
    <row r="14" s="81" customFormat="1" ht="70" customHeight="1" spans="1:29">
      <c r="A14" s="37">
        <v>9</v>
      </c>
      <c r="B14" s="37" t="s">
        <v>779</v>
      </c>
      <c r="C14" s="86" t="s">
        <v>147</v>
      </c>
      <c r="D14" s="86" t="s">
        <v>162</v>
      </c>
      <c r="E14" s="86" t="s">
        <v>148</v>
      </c>
      <c r="F14" s="37" t="s">
        <v>780</v>
      </c>
      <c r="G14" s="37" t="s">
        <v>781</v>
      </c>
      <c r="H14" s="37" t="s">
        <v>782</v>
      </c>
      <c r="I14" s="37">
        <f t="shared" si="0"/>
        <v>305</v>
      </c>
      <c r="J14" s="37">
        <v>0</v>
      </c>
      <c r="K14" s="37">
        <v>305</v>
      </c>
      <c r="L14" s="37">
        <v>0</v>
      </c>
      <c r="M14" s="37">
        <v>2024</v>
      </c>
      <c r="N14" s="37" t="s">
        <v>60</v>
      </c>
      <c r="O14" s="37" t="s">
        <v>61</v>
      </c>
      <c r="P14" s="37" t="s">
        <v>60</v>
      </c>
      <c r="Q14" s="35" t="s">
        <v>60</v>
      </c>
      <c r="R14" s="35" t="s">
        <v>60</v>
      </c>
      <c r="S14" s="35" t="s">
        <v>60</v>
      </c>
      <c r="T14" s="35" t="s">
        <v>150</v>
      </c>
      <c r="U14" s="35" t="s">
        <v>60</v>
      </c>
      <c r="V14" s="37" t="s">
        <v>783</v>
      </c>
      <c r="W14" s="37">
        <v>2000</v>
      </c>
      <c r="X14" s="37">
        <v>2000</v>
      </c>
      <c r="Y14" s="37" t="s">
        <v>732</v>
      </c>
      <c r="Z14" s="37" t="s">
        <v>784</v>
      </c>
      <c r="AA14" s="37">
        <v>17720292906</v>
      </c>
      <c r="AB14" s="37" t="s">
        <v>61</v>
      </c>
      <c r="AC14" s="37"/>
    </row>
    <row r="15" s="80" customFormat="1" ht="42" customHeight="1" spans="1:29">
      <c r="A15" s="37">
        <v>10</v>
      </c>
      <c r="B15" s="37" t="s">
        <v>785</v>
      </c>
      <c r="C15" s="35" t="s">
        <v>147</v>
      </c>
      <c r="D15" s="35" t="s">
        <v>162</v>
      </c>
      <c r="E15" s="35" t="s">
        <v>148</v>
      </c>
      <c r="F15" s="37" t="s">
        <v>770</v>
      </c>
      <c r="G15" s="37"/>
      <c r="H15" s="37" t="s">
        <v>786</v>
      </c>
      <c r="I15" s="37">
        <v>200</v>
      </c>
      <c r="J15" s="37">
        <v>0</v>
      </c>
      <c r="K15" s="37">
        <v>200</v>
      </c>
      <c r="L15" s="37">
        <v>0</v>
      </c>
      <c r="M15" s="37">
        <v>2024</v>
      </c>
      <c r="N15" s="37" t="s">
        <v>60</v>
      </c>
      <c r="O15" s="37" t="s">
        <v>61</v>
      </c>
      <c r="P15" s="37" t="s">
        <v>60</v>
      </c>
      <c r="Q15" s="35" t="s">
        <v>60</v>
      </c>
      <c r="R15" s="35" t="s">
        <v>60</v>
      </c>
      <c r="S15" s="35" t="s">
        <v>60</v>
      </c>
      <c r="T15" s="35" t="s">
        <v>150</v>
      </c>
      <c r="U15" s="35" t="s">
        <v>60</v>
      </c>
      <c r="V15" s="37" t="s">
        <v>787</v>
      </c>
      <c r="W15" s="37">
        <v>1000</v>
      </c>
      <c r="X15" s="37">
        <v>1000</v>
      </c>
      <c r="Y15" s="37" t="s">
        <v>732</v>
      </c>
      <c r="Z15" s="37" t="s">
        <v>788</v>
      </c>
      <c r="AA15" s="37">
        <v>13797788230</v>
      </c>
      <c r="AB15" s="37" t="s">
        <v>61</v>
      </c>
      <c r="AC15" s="37"/>
    </row>
    <row r="16" s="81" customFormat="1" ht="42" customHeight="1" spans="1:29">
      <c r="A16" s="37">
        <v>11</v>
      </c>
      <c r="B16" s="37" t="s">
        <v>789</v>
      </c>
      <c r="C16" s="37" t="s">
        <v>790</v>
      </c>
      <c r="D16" s="37" t="s">
        <v>791</v>
      </c>
      <c r="E16" s="37" t="s">
        <v>792</v>
      </c>
      <c r="F16" s="37" t="s">
        <v>793</v>
      </c>
      <c r="G16" s="37"/>
      <c r="H16" s="37" t="s">
        <v>794</v>
      </c>
      <c r="I16" s="37">
        <f>SUM(J16:K16)</f>
        <v>11</v>
      </c>
      <c r="J16" s="37">
        <v>0</v>
      </c>
      <c r="K16" s="37">
        <v>11</v>
      </c>
      <c r="L16" s="37">
        <v>0</v>
      </c>
      <c r="M16" s="37">
        <v>2024</v>
      </c>
      <c r="N16" s="37" t="s">
        <v>61</v>
      </c>
      <c r="O16" s="37" t="s">
        <v>60</v>
      </c>
      <c r="P16" s="37" t="s">
        <v>60</v>
      </c>
      <c r="Q16" s="35" t="s">
        <v>60</v>
      </c>
      <c r="R16" s="35" t="s">
        <v>60</v>
      </c>
      <c r="S16" s="35" t="s">
        <v>60</v>
      </c>
      <c r="T16" s="35" t="s">
        <v>281</v>
      </c>
      <c r="U16" s="35" t="s">
        <v>60</v>
      </c>
      <c r="V16" s="37" t="s">
        <v>794</v>
      </c>
      <c r="W16" s="37">
        <v>30</v>
      </c>
      <c r="X16" s="37">
        <v>30</v>
      </c>
      <c r="Y16" s="37" t="s">
        <v>732</v>
      </c>
      <c r="Z16" s="37" t="s">
        <v>795</v>
      </c>
      <c r="AA16" s="37">
        <v>13872086638</v>
      </c>
      <c r="AB16" s="37" t="s">
        <v>61</v>
      </c>
      <c r="AC16" s="37"/>
    </row>
    <row r="17" s="82" customFormat="1" ht="55" customHeight="1" spans="1:29">
      <c r="A17" s="37">
        <v>12</v>
      </c>
      <c r="B17" s="35" t="s">
        <v>796</v>
      </c>
      <c r="C17" s="86" t="s">
        <v>147</v>
      </c>
      <c r="D17" s="86" t="s">
        <v>162</v>
      </c>
      <c r="E17" s="86" t="s">
        <v>148</v>
      </c>
      <c r="F17" s="35" t="s">
        <v>750</v>
      </c>
      <c r="G17" s="35" t="s">
        <v>797</v>
      </c>
      <c r="H17" s="35" t="s">
        <v>798</v>
      </c>
      <c r="I17" s="37">
        <f>SUM(J17:K17)</f>
        <v>80</v>
      </c>
      <c r="J17" s="37">
        <v>0</v>
      </c>
      <c r="K17" s="35">
        <v>80</v>
      </c>
      <c r="L17" s="37">
        <v>0</v>
      </c>
      <c r="M17" s="37">
        <v>2024</v>
      </c>
      <c r="N17" s="37" t="s">
        <v>61</v>
      </c>
      <c r="O17" s="37" t="s">
        <v>61</v>
      </c>
      <c r="P17" s="37" t="s">
        <v>60</v>
      </c>
      <c r="Q17" s="35" t="s">
        <v>60</v>
      </c>
      <c r="R17" s="35" t="s">
        <v>60</v>
      </c>
      <c r="S17" s="35" t="s">
        <v>60</v>
      </c>
      <c r="T17" s="35" t="s">
        <v>150</v>
      </c>
      <c r="U17" s="35" t="s">
        <v>60</v>
      </c>
      <c r="V17" s="35" t="s">
        <v>799</v>
      </c>
      <c r="W17" s="35">
        <v>1000</v>
      </c>
      <c r="X17" s="35">
        <v>1000</v>
      </c>
      <c r="Y17" s="37" t="s">
        <v>732</v>
      </c>
      <c r="Z17" s="37" t="s">
        <v>774</v>
      </c>
      <c r="AA17" s="37">
        <v>13617148201</v>
      </c>
      <c r="AB17" s="37" t="s">
        <v>61</v>
      </c>
      <c r="AC17" s="89"/>
    </row>
    <row r="18" s="82" customFormat="1" ht="45" customHeight="1" spans="1:29">
      <c r="A18" s="37">
        <v>13</v>
      </c>
      <c r="B18" s="35" t="s">
        <v>800</v>
      </c>
      <c r="C18" s="86" t="s">
        <v>147</v>
      </c>
      <c r="D18" s="86" t="s">
        <v>91</v>
      </c>
      <c r="E18" s="86" t="s">
        <v>281</v>
      </c>
      <c r="F18" s="37" t="s">
        <v>16</v>
      </c>
      <c r="G18" s="37"/>
      <c r="H18" s="37" t="s">
        <v>801</v>
      </c>
      <c r="I18" s="35">
        <v>200</v>
      </c>
      <c r="J18" s="35">
        <v>0</v>
      </c>
      <c r="K18" s="71">
        <v>200</v>
      </c>
      <c r="L18" s="35">
        <v>0</v>
      </c>
      <c r="M18" s="37">
        <v>2024</v>
      </c>
      <c r="N18" s="37" t="s">
        <v>60</v>
      </c>
      <c r="O18" s="37" t="s">
        <v>61</v>
      </c>
      <c r="P18" s="37" t="s">
        <v>60</v>
      </c>
      <c r="Q18" s="35" t="s">
        <v>60</v>
      </c>
      <c r="R18" s="35" t="s">
        <v>60</v>
      </c>
      <c r="S18" s="35" t="s">
        <v>60</v>
      </c>
      <c r="T18" s="35" t="s">
        <v>150</v>
      </c>
      <c r="U18" s="35" t="s">
        <v>60</v>
      </c>
      <c r="V18" s="35" t="s">
        <v>802</v>
      </c>
      <c r="W18" s="35">
        <v>200</v>
      </c>
      <c r="X18" s="35">
        <v>200</v>
      </c>
      <c r="Y18" s="37" t="s">
        <v>732</v>
      </c>
      <c r="Z18" s="37" t="s">
        <v>774</v>
      </c>
      <c r="AA18" s="37">
        <v>13617148201</v>
      </c>
      <c r="AB18" s="37" t="s">
        <v>61</v>
      </c>
      <c r="AC18" s="89"/>
    </row>
    <row r="19" s="82" customFormat="1" ht="42" customHeight="1" spans="1:29">
      <c r="A19" s="37">
        <v>14</v>
      </c>
      <c r="B19" s="37" t="s">
        <v>803</v>
      </c>
      <c r="C19" s="86" t="s">
        <v>147</v>
      </c>
      <c r="D19" s="86" t="s">
        <v>91</v>
      </c>
      <c r="E19" s="86" t="s">
        <v>281</v>
      </c>
      <c r="F19" s="35" t="s">
        <v>735</v>
      </c>
      <c r="G19" s="35"/>
      <c r="H19" s="35" t="s">
        <v>804</v>
      </c>
      <c r="I19" s="35">
        <v>1819</v>
      </c>
      <c r="J19" s="35">
        <v>1499</v>
      </c>
      <c r="K19" s="35">
        <v>320</v>
      </c>
      <c r="L19" s="35">
        <v>0</v>
      </c>
      <c r="M19" s="37">
        <v>2024</v>
      </c>
      <c r="N19" s="37" t="s">
        <v>60</v>
      </c>
      <c r="O19" s="37" t="s">
        <v>61</v>
      </c>
      <c r="P19" s="37" t="s">
        <v>60</v>
      </c>
      <c r="Q19" s="35" t="s">
        <v>60</v>
      </c>
      <c r="R19" s="35" t="s">
        <v>61</v>
      </c>
      <c r="S19" s="35" t="s">
        <v>61</v>
      </c>
      <c r="T19" s="35" t="s">
        <v>62</v>
      </c>
      <c r="U19" s="35" t="s">
        <v>60</v>
      </c>
      <c r="V19" s="35" t="s">
        <v>804</v>
      </c>
      <c r="W19" s="35">
        <v>2000</v>
      </c>
      <c r="X19" s="35">
        <v>500</v>
      </c>
      <c r="Y19" s="37" t="s">
        <v>732</v>
      </c>
      <c r="Z19" s="37" t="s">
        <v>805</v>
      </c>
      <c r="AA19" s="35">
        <v>18772262800</v>
      </c>
      <c r="AB19" s="37" t="s">
        <v>61</v>
      </c>
      <c r="AC19" s="89"/>
    </row>
    <row r="20" s="82" customFormat="1" ht="45" customHeight="1" spans="1:29">
      <c r="A20" s="37">
        <v>15</v>
      </c>
      <c r="B20" s="37" t="s">
        <v>806</v>
      </c>
      <c r="C20" s="86" t="s">
        <v>147</v>
      </c>
      <c r="D20" s="86" t="s">
        <v>91</v>
      </c>
      <c r="E20" s="86" t="s">
        <v>281</v>
      </c>
      <c r="F20" s="35" t="s">
        <v>15</v>
      </c>
      <c r="G20" s="35"/>
      <c r="H20" s="35" t="s">
        <v>807</v>
      </c>
      <c r="I20" s="35">
        <v>2200</v>
      </c>
      <c r="J20" s="35">
        <v>2000</v>
      </c>
      <c r="K20" s="35">
        <v>100</v>
      </c>
      <c r="L20" s="35">
        <v>0</v>
      </c>
      <c r="M20" s="37">
        <v>2024</v>
      </c>
      <c r="N20" s="37" t="s">
        <v>60</v>
      </c>
      <c r="O20" s="37" t="s">
        <v>61</v>
      </c>
      <c r="P20" s="37" t="s">
        <v>60</v>
      </c>
      <c r="Q20" s="35" t="s">
        <v>60</v>
      </c>
      <c r="R20" s="35" t="s">
        <v>60</v>
      </c>
      <c r="S20" s="35" t="s">
        <v>60</v>
      </c>
      <c r="T20" s="35" t="s">
        <v>150</v>
      </c>
      <c r="U20" s="35" t="s">
        <v>60</v>
      </c>
      <c r="V20" s="35" t="s">
        <v>807</v>
      </c>
      <c r="W20" s="35">
        <v>5000</v>
      </c>
      <c r="X20" s="35">
        <v>2000</v>
      </c>
      <c r="Y20" s="37" t="s">
        <v>732</v>
      </c>
      <c r="Z20" s="37" t="s">
        <v>774</v>
      </c>
      <c r="AA20" s="37">
        <v>13617148201</v>
      </c>
      <c r="AB20" s="37" t="s">
        <v>61</v>
      </c>
      <c r="AC20" s="89"/>
    </row>
    <row r="21" s="82" customFormat="1" ht="55" customHeight="1" spans="1:29">
      <c r="A21" s="37">
        <v>16</v>
      </c>
      <c r="B21" s="35" t="s">
        <v>808</v>
      </c>
      <c r="C21" s="35" t="s">
        <v>51</v>
      </c>
      <c r="D21" s="35" t="s">
        <v>67</v>
      </c>
      <c r="E21" s="35" t="s">
        <v>225</v>
      </c>
      <c r="F21" s="35" t="s">
        <v>809</v>
      </c>
      <c r="G21" s="35"/>
      <c r="H21" s="35" t="s">
        <v>810</v>
      </c>
      <c r="I21" s="35">
        <v>45</v>
      </c>
      <c r="J21" s="82">
        <v>0</v>
      </c>
      <c r="K21" s="35">
        <v>45</v>
      </c>
      <c r="L21" s="35">
        <v>0</v>
      </c>
      <c r="M21" s="37">
        <v>2024</v>
      </c>
      <c r="N21" s="35" t="s">
        <v>61</v>
      </c>
      <c r="O21" s="35" t="s">
        <v>60</v>
      </c>
      <c r="P21" s="35" t="s">
        <v>60</v>
      </c>
      <c r="Q21" s="35" t="s">
        <v>60</v>
      </c>
      <c r="R21" s="35" t="s">
        <v>60</v>
      </c>
      <c r="S21" s="35" t="s">
        <v>60</v>
      </c>
      <c r="T21" s="35" t="s">
        <v>62</v>
      </c>
      <c r="U21" s="35" t="s">
        <v>60</v>
      </c>
      <c r="V21" s="92" t="s">
        <v>811</v>
      </c>
      <c r="W21" s="35"/>
      <c r="X21" s="35"/>
      <c r="Y21" s="35" t="s">
        <v>812</v>
      </c>
      <c r="Z21" s="35" t="s">
        <v>813</v>
      </c>
      <c r="AA21" s="37"/>
      <c r="AB21" s="37" t="s">
        <v>61</v>
      </c>
      <c r="AC21" s="89"/>
    </row>
    <row r="22" s="82" customFormat="1" ht="49" customHeight="1" spans="1:29">
      <c r="A22" s="37">
        <v>17</v>
      </c>
      <c r="B22" s="35" t="s">
        <v>814</v>
      </c>
      <c r="C22" s="88" t="s">
        <v>281</v>
      </c>
      <c r="D22" s="88" t="s">
        <v>281</v>
      </c>
      <c r="E22" s="88" t="s">
        <v>281</v>
      </c>
      <c r="F22" s="35" t="s">
        <v>809</v>
      </c>
      <c r="G22" s="35"/>
      <c r="H22" s="35" t="s">
        <v>815</v>
      </c>
      <c r="I22" s="35">
        <v>50</v>
      </c>
      <c r="J22" s="89">
        <v>0</v>
      </c>
      <c r="K22" s="35">
        <v>50</v>
      </c>
      <c r="L22" s="35">
        <v>0</v>
      </c>
      <c r="M22" s="37">
        <v>2024</v>
      </c>
      <c r="N22" s="88" t="s">
        <v>60</v>
      </c>
      <c r="O22" s="88" t="s">
        <v>61</v>
      </c>
      <c r="P22" s="88" t="s">
        <v>60</v>
      </c>
      <c r="Q22" s="88" t="s">
        <v>60</v>
      </c>
      <c r="R22" s="88" t="s">
        <v>60</v>
      </c>
      <c r="S22" s="88" t="s">
        <v>60</v>
      </c>
      <c r="T22" s="88" t="s">
        <v>281</v>
      </c>
      <c r="U22" s="88" t="s">
        <v>60</v>
      </c>
      <c r="V22" s="88" t="s">
        <v>816</v>
      </c>
      <c r="W22" s="35"/>
      <c r="X22" s="35"/>
      <c r="Y22" s="35" t="s">
        <v>732</v>
      </c>
      <c r="Z22" s="35" t="s">
        <v>817</v>
      </c>
      <c r="AA22" s="37"/>
      <c r="AB22" s="37" t="s">
        <v>61</v>
      </c>
      <c r="AC22" s="89"/>
    </row>
    <row r="23" s="82" customFormat="1" ht="52" customHeight="1" spans="1:29">
      <c r="A23" s="37">
        <v>18</v>
      </c>
      <c r="B23" s="35" t="s">
        <v>818</v>
      </c>
      <c r="C23" s="35" t="s">
        <v>790</v>
      </c>
      <c r="D23" s="35" t="s">
        <v>819</v>
      </c>
      <c r="E23" s="35" t="s">
        <v>281</v>
      </c>
      <c r="F23" s="35" t="s">
        <v>820</v>
      </c>
      <c r="G23" s="35"/>
      <c r="H23" s="35" t="s">
        <v>821</v>
      </c>
      <c r="I23" s="35">
        <v>93</v>
      </c>
      <c r="J23" s="89">
        <v>0</v>
      </c>
      <c r="K23" s="35">
        <v>93</v>
      </c>
      <c r="L23" s="35">
        <v>0</v>
      </c>
      <c r="M23" s="37">
        <v>2024</v>
      </c>
      <c r="N23" s="35" t="s">
        <v>61</v>
      </c>
      <c r="O23" s="35" t="s">
        <v>60</v>
      </c>
      <c r="P23" s="35" t="s">
        <v>60</v>
      </c>
      <c r="Q23" s="35" t="s">
        <v>60</v>
      </c>
      <c r="R23" s="35" t="s">
        <v>60</v>
      </c>
      <c r="S23" s="35" t="s">
        <v>60</v>
      </c>
      <c r="T23" s="88" t="s">
        <v>281</v>
      </c>
      <c r="U23" s="35" t="s">
        <v>60</v>
      </c>
      <c r="V23" s="92" t="s">
        <v>822</v>
      </c>
      <c r="W23" s="35"/>
      <c r="X23" s="35"/>
      <c r="Y23" s="35" t="s">
        <v>732</v>
      </c>
      <c r="Z23" s="35" t="s">
        <v>823</v>
      </c>
      <c r="AA23" s="37"/>
      <c r="AB23" s="37" t="s">
        <v>61</v>
      </c>
      <c r="AC23" s="89"/>
    </row>
    <row r="24" s="82" customFormat="1" ht="64" customHeight="1" spans="1:29">
      <c r="A24" s="37">
        <v>19</v>
      </c>
      <c r="B24" s="35" t="s">
        <v>824</v>
      </c>
      <c r="C24" s="35" t="s">
        <v>51</v>
      </c>
      <c r="D24" s="35" t="s">
        <v>825</v>
      </c>
      <c r="E24" s="35" t="s">
        <v>826</v>
      </c>
      <c r="F24" s="35" t="s">
        <v>827</v>
      </c>
      <c r="G24" s="35"/>
      <c r="H24" s="35" t="s">
        <v>828</v>
      </c>
      <c r="I24" s="35">
        <v>12</v>
      </c>
      <c r="J24" s="89">
        <v>0</v>
      </c>
      <c r="K24" s="35">
        <v>12</v>
      </c>
      <c r="L24" s="35">
        <v>0</v>
      </c>
      <c r="M24" s="37">
        <v>2024</v>
      </c>
      <c r="N24" s="35" t="s">
        <v>61</v>
      </c>
      <c r="O24" s="35" t="s">
        <v>60</v>
      </c>
      <c r="P24" s="35" t="s">
        <v>60</v>
      </c>
      <c r="Q24" s="35" t="s">
        <v>60</v>
      </c>
      <c r="R24" s="35" t="s">
        <v>60</v>
      </c>
      <c r="S24" s="35" t="s">
        <v>60</v>
      </c>
      <c r="T24" s="88" t="s">
        <v>281</v>
      </c>
      <c r="U24" s="35" t="s">
        <v>60</v>
      </c>
      <c r="V24" s="92" t="s">
        <v>829</v>
      </c>
      <c r="W24" s="35"/>
      <c r="X24" s="35"/>
      <c r="Y24" s="35" t="s">
        <v>732</v>
      </c>
      <c r="Z24" s="35" t="s">
        <v>823</v>
      </c>
      <c r="AA24" s="37"/>
      <c r="AB24" s="37" t="s">
        <v>61</v>
      </c>
      <c r="AC24" s="89"/>
    </row>
    <row r="25" s="82" customFormat="1" ht="59" customHeight="1" spans="1:29">
      <c r="A25" s="37">
        <v>20</v>
      </c>
      <c r="B25" s="35" t="s">
        <v>830</v>
      </c>
      <c r="C25" s="35" t="s">
        <v>790</v>
      </c>
      <c r="D25" s="35" t="s">
        <v>819</v>
      </c>
      <c r="E25" s="35" t="s">
        <v>831</v>
      </c>
      <c r="F25" s="35" t="s">
        <v>827</v>
      </c>
      <c r="G25" s="35"/>
      <c r="H25" s="35" t="s">
        <v>832</v>
      </c>
      <c r="I25" s="35">
        <v>120</v>
      </c>
      <c r="J25" s="89">
        <v>0</v>
      </c>
      <c r="K25" s="35">
        <v>120</v>
      </c>
      <c r="L25" s="35">
        <v>0</v>
      </c>
      <c r="M25" s="37">
        <v>2024</v>
      </c>
      <c r="N25" s="35" t="s">
        <v>61</v>
      </c>
      <c r="O25" s="35" t="s">
        <v>60</v>
      </c>
      <c r="P25" s="35" t="s">
        <v>60</v>
      </c>
      <c r="Q25" s="35" t="s">
        <v>60</v>
      </c>
      <c r="R25" s="35" t="s">
        <v>60</v>
      </c>
      <c r="S25" s="35" t="s">
        <v>60</v>
      </c>
      <c r="T25" s="88" t="s">
        <v>281</v>
      </c>
      <c r="U25" s="35" t="s">
        <v>60</v>
      </c>
      <c r="V25" s="92" t="s">
        <v>833</v>
      </c>
      <c r="W25" s="35"/>
      <c r="X25" s="35"/>
      <c r="Y25" s="35" t="s">
        <v>732</v>
      </c>
      <c r="Z25" s="35" t="s">
        <v>823</v>
      </c>
      <c r="AA25" s="37"/>
      <c r="AB25" s="37" t="s">
        <v>61</v>
      </c>
      <c r="AC25" s="89"/>
    </row>
    <row r="26" s="82" customFormat="1" ht="49" customHeight="1" spans="1:29">
      <c r="A26" s="37">
        <v>21</v>
      </c>
      <c r="B26" s="35" t="s">
        <v>834</v>
      </c>
      <c r="C26" s="35" t="s">
        <v>281</v>
      </c>
      <c r="D26" s="35" t="s">
        <v>281</v>
      </c>
      <c r="E26" s="35" t="s">
        <v>281</v>
      </c>
      <c r="F26" s="35" t="s">
        <v>835</v>
      </c>
      <c r="G26" s="35"/>
      <c r="H26" s="35" t="s">
        <v>836</v>
      </c>
      <c r="I26" s="35">
        <v>30</v>
      </c>
      <c r="J26" s="89">
        <v>0</v>
      </c>
      <c r="K26" s="35">
        <v>30</v>
      </c>
      <c r="L26" s="35">
        <v>0</v>
      </c>
      <c r="M26" s="37">
        <v>2024</v>
      </c>
      <c r="N26" s="35" t="s">
        <v>61</v>
      </c>
      <c r="O26" s="35" t="s">
        <v>60</v>
      </c>
      <c r="P26" s="35" t="s">
        <v>60</v>
      </c>
      <c r="Q26" s="35" t="s">
        <v>60</v>
      </c>
      <c r="R26" s="35" t="s">
        <v>60</v>
      </c>
      <c r="S26" s="35" t="s">
        <v>60</v>
      </c>
      <c r="T26" s="35" t="s">
        <v>62</v>
      </c>
      <c r="U26" s="35" t="s">
        <v>60</v>
      </c>
      <c r="V26" s="92" t="s">
        <v>837</v>
      </c>
      <c r="W26" s="35"/>
      <c r="X26" s="35"/>
      <c r="Y26" s="35" t="s">
        <v>838</v>
      </c>
      <c r="Z26" s="35" t="s">
        <v>839</v>
      </c>
      <c r="AA26" s="37"/>
      <c r="AB26" s="37" t="s">
        <v>61</v>
      </c>
      <c r="AC26" s="89"/>
    </row>
    <row r="27" s="79" customFormat="1" ht="28" customHeight="1" spans="1:29">
      <c r="A27" s="35" t="s">
        <v>132</v>
      </c>
      <c r="B27" s="35"/>
      <c r="C27" s="35"/>
      <c r="D27" s="35"/>
      <c r="E27" s="35"/>
      <c r="F27" s="35"/>
      <c r="G27" s="35"/>
      <c r="H27" s="35"/>
      <c r="I27" s="35">
        <f t="shared" ref="I27:L27" si="1">SUM(I6:I26)</f>
        <v>10239</v>
      </c>
      <c r="J27" s="35">
        <f t="shared" si="1"/>
        <v>5003</v>
      </c>
      <c r="K27" s="35">
        <f t="shared" si="1"/>
        <v>5136</v>
      </c>
      <c r="L27" s="35">
        <f t="shared" si="1"/>
        <v>6</v>
      </c>
      <c r="M27" s="35"/>
      <c r="N27" s="35"/>
      <c r="O27" s="35"/>
      <c r="P27" s="35"/>
      <c r="Q27" s="35"/>
      <c r="R27" s="35"/>
      <c r="S27" s="35"/>
      <c r="T27" s="35"/>
      <c r="U27" s="35"/>
      <c r="V27" s="35"/>
      <c r="W27" s="35"/>
      <c r="X27" s="35"/>
      <c r="Y27" s="35"/>
      <c r="Z27" s="35"/>
      <c r="AA27" s="35"/>
      <c r="AB27" s="89"/>
      <c r="AC27" s="89"/>
    </row>
  </sheetData>
  <mergeCells count="28">
    <mergeCell ref="A2:AC2"/>
    <mergeCell ref="A3:AC3"/>
    <mergeCell ref="F4:G4"/>
    <mergeCell ref="J4:L4"/>
    <mergeCell ref="N4:O4"/>
    <mergeCell ref="A27:H27"/>
    <mergeCell ref="A4:A5"/>
    <mergeCell ref="B4:B5"/>
    <mergeCell ref="C4:C5"/>
    <mergeCell ref="D4:D5"/>
    <mergeCell ref="E4:E5"/>
    <mergeCell ref="H4:H5"/>
    <mergeCell ref="I4:I5"/>
    <mergeCell ref="M4:M5"/>
    <mergeCell ref="P4:P5"/>
    <mergeCell ref="Q4:Q5"/>
    <mergeCell ref="R4:R5"/>
    <mergeCell ref="S4:S5"/>
    <mergeCell ref="T4:T5"/>
    <mergeCell ref="U4:U5"/>
    <mergeCell ref="V4:V5"/>
    <mergeCell ref="W4:W5"/>
    <mergeCell ref="X4:X5"/>
    <mergeCell ref="Y4:Y5"/>
    <mergeCell ref="Z4:Z5"/>
    <mergeCell ref="AA4:AA5"/>
    <mergeCell ref="AB4:AB5"/>
    <mergeCell ref="AC4:AC5"/>
  </mergeCells>
  <dataValidations count="1">
    <dataValidation allowBlank="1" showInputMessage="1" showErrorMessage="1" sqref="C6:C8 C10:C11 C14:C15 C17:C20"/>
  </dataValidations>
  <pageMargins left="0.75" right="0.75" top="1" bottom="1" header="0.5" footer="0.5"/>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8"/>
    </sheetView>
  </sheetViews>
  <sheetFormatPr defaultColWidth="9.64166666666667" defaultRowHeight="13.5" outlineLevelRow="7" outlineLevelCol="3"/>
  <cols>
    <col min="2" max="2" width="10.375" customWidth="1"/>
    <col min="3" max="3" width="22.125" customWidth="1"/>
    <col min="4" max="4" width="19.625" customWidth="1"/>
  </cols>
  <sheetData>
    <row r="1" ht="24" spans="1:4">
      <c r="A1" s="75" t="s">
        <v>840</v>
      </c>
      <c r="B1" s="75"/>
      <c r="C1" s="75"/>
      <c r="D1" s="75"/>
    </row>
    <row r="2" ht="35" customHeight="1" spans="1:4">
      <c r="A2" s="76" t="s">
        <v>841</v>
      </c>
      <c r="B2" s="76" t="s">
        <v>842</v>
      </c>
      <c r="C2" s="76" t="s">
        <v>843</v>
      </c>
      <c r="D2" s="76" t="s">
        <v>6</v>
      </c>
    </row>
    <row r="3" ht="35" customHeight="1" spans="1:4">
      <c r="A3" s="77" t="s">
        <v>54</v>
      </c>
      <c r="B3" s="77">
        <v>70</v>
      </c>
      <c r="C3" s="77">
        <v>95</v>
      </c>
      <c r="D3" s="77"/>
    </row>
    <row r="4" ht="35" customHeight="1" spans="1:4">
      <c r="A4" s="77" t="s">
        <v>73</v>
      </c>
      <c r="B4" s="77">
        <v>70</v>
      </c>
      <c r="C4" s="77">
        <v>165</v>
      </c>
      <c r="D4" s="77"/>
    </row>
    <row r="5" ht="35" customHeight="1" spans="1:4">
      <c r="A5" s="77" t="s">
        <v>117</v>
      </c>
      <c r="B5" s="77">
        <v>70</v>
      </c>
      <c r="C5" s="77">
        <v>60</v>
      </c>
      <c r="D5" s="77"/>
    </row>
    <row r="6" ht="35" customHeight="1" spans="1:4">
      <c r="A6" s="77" t="s">
        <v>109</v>
      </c>
      <c r="B6" s="77">
        <v>70</v>
      </c>
      <c r="C6" s="77">
        <v>30</v>
      </c>
      <c r="D6" s="77"/>
    </row>
    <row r="7" ht="35" customHeight="1" spans="1:4">
      <c r="A7" s="77" t="s">
        <v>844</v>
      </c>
      <c r="B7" s="77">
        <v>70</v>
      </c>
      <c r="C7" s="77">
        <v>0</v>
      </c>
      <c r="D7" s="77"/>
    </row>
    <row r="8" ht="35" customHeight="1" spans="1:4">
      <c r="A8" s="77" t="s">
        <v>7</v>
      </c>
      <c r="B8" s="77">
        <f>SUM(B3:B7)</f>
        <v>350</v>
      </c>
      <c r="C8" s="77">
        <f>SUM(C3:C7)</f>
        <v>350</v>
      </c>
      <c r="D8" s="77"/>
    </row>
  </sheetData>
  <mergeCells count="1">
    <mergeCell ref="A1:D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6"/>
  <sheetViews>
    <sheetView zoomScale="90" zoomScaleNormal="90" workbookViewId="0">
      <pane ySplit="3" topLeftCell="A15" activePane="bottomLeft" state="frozen"/>
      <selection/>
      <selection pane="bottomLeft" activeCell="J7" sqref="J7"/>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7.375" customWidth="1"/>
    <col min="7" max="7" width="7.875" customWidth="1"/>
    <col min="8" max="8" width="34.125" style="52" customWidth="1"/>
    <col min="9" max="9" width="14" customWidth="1"/>
    <col min="10" max="10" width="13.875" customWidth="1"/>
    <col min="11" max="11" width="6.875" customWidth="1"/>
    <col min="12" max="12" width="7" customWidth="1"/>
    <col min="13" max="13" width="6.625" customWidth="1"/>
    <col min="14" max="14" width="7.375" customWidth="1"/>
    <col min="15" max="15" width="10.5" customWidth="1"/>
    <col min="16" max="19" width="9" customWidth="1"/>
    <col min="20" max="20" width="10.875" customWidth="1"/>
    <col min="21" max="21" width="19" customWidth="1"/>
    <col min="22" max="23" width="9" customWidth="1"/>
    <col min="24" max="24" width="7.5" customWidth="1"/>
    <col min="25" max="25" width="7.375" customWidth="1"/>
    <col min="26" max="26" width="10.875" customWidth="1"/>
    <col min="27" max="28" width="10.5" customWidth="1"/>
  </cols>
  <sheetData>
    <row r="1" ht="40" customHeight="1" spans="1:28">
      <c r="A1" s="53" t="s">
        <v>18</v>
      </c>
      <c r="B1" s="53"/>
      <c r="C1" s="53"/>
      <c r="D1" s="53"/>
      <c r="E1" s="53"/>
      <c r="F1" s="53"/>
      <c r="G1" s="53"/>
      <c r="H1" s="53"/>
      <c r="I1" s="53"/>
      <c r="J1" s="53"/>
      <c r="K1" s="53"/>
      <c r="L1" s="53"/>
      <c r="M1" s="53"/>
      <c r="N1" s="53"/>
      <c r="O1" s="53"/>
      <c r="P1" s="53"/>
      <c r="Q1" s="53"/>
      <c r="R1" s="53"/>
      <c r="S1" s="53"/>
      <c r="T1" s="53"/>
      <c r="U1" s="53"/>
      <c r="V1" s="53"/>
      <c r="W1" s="53"/>
      <c r="X1" s="53"/>
      <c r="Y1" s="53"/>
      <c r="Z1" s="53"/>
      <c r="AA1" s="53"/>
      <c r="AB1" s="53"/>
    </row>
    <row r="2" ht="34" customHeight="1" spans="1:28">
      <c r="A2" s="35" t="s">
        <v>19</v>
      </c>
      <c r="B2" s="35" t="s">
        <v>20</v>
      </c>
      <c r="C2" s="35" t="s">
        <v>21</v>
      </c>
      <c r="D2" s="35" t="s">
        <v>22</v>
      </c>
      <c r="E2" s="35" t="s">
        <v>23</v>
      </c>
      <c r="F2" s="35" t="s">
        <v>25</v>
      </c>
      <c r="G2" s="35"/>
      <c r="H2" s="35" t="s">
        <v>26</v>
      </c>
      <c r="I2" s="60" t="s">
        <v>27</v>
      </c>
      <c r="J2" s="60" t="s">
        <v>28</v>
      </c>
      <c r="K2" s="35" t="s">
        <v>29</v>
      </c>
      <c r="L2" s="37" t="s">
        <v>30</v>
      </c>
      <c r="M2" s="35"/>
      <c r="N2" s="35" t="s">
        <v>31</v>
      </c>
      <c r="O2" s="35" t="s">
        <v>32</v>
      </c>
      <c r="P2" s="35"/>
      <c r="Q2" s="35" t="s">
        <v>33</v>
      </c>
      <c r="R2" s="35" t="s">
        <v>34</v>
      </c>
      <c r="S2" s="35" t="s">
        <v>35</v>
      </c>
      <c r="T2" s="35" t="s">
        <v>36</v>
      </c>
      <c r="U2" s="35" t="s">
        <v>37</v>
      </c>
      <c r="V2" s="35" t="s">
        <v>38</v>
      </c>
      <c r="W2" s="35" t="s">
        <v>39</v>
      </c>
      <c r="X2" s="35" t="s">
        <v>40</v>
      </c>
      <c r="Y2" s="35" t="s">
        <v>41</v>
      </c>
      <c r="Z2" s="35" t="s">
        <v>42</v>
      </c>
      <c r="AA2" s="35" t="s">
        <v>43</v>
      </c>
      <c r="AB2" s="71" t="s">
        <v>6</v>
      </c>
    </row>
    <row r="3" ht="35" customHeight="1" spans="1:28">
      <c r="A3" s="34"/>
      <c r="B3" s="34"/>
      <c r="C3" s="34"/>
      <c r="D3" s="34"/>
      <c r="E3" s="34"/>
      <c r="F3" s="34" t="s">
        <v>44</v>
      </c>
      <c r="G3" s="34" t="s">
        <v>45</v>
      </c>
      <c r="H3" s="34"/>
      <c r="I3" s="61"/>
      <c r="J3" s="61"/>
      <c r="K3" s="34"/>
      <c r="L3" s="62" t="s">
        <v>46</v>
      </c>
      <c r="M3" s="34" t="s">
        <v>47</v>
      </c>
      <c r="N3" s="34"/>
      <c r="O3" s="34" t="s">
        <v>48</v>
      </c>
      <c r="P3" s="34" t="s">
        <v>49</v>
      </c>
      <c r="Q3" s="34"/>
      <c r="R3" s="34"/>
      <c r="S3" s="34"/>
      <c r="T3" s="34"/>
      <c r="U3" s="34"/>
      <c r="V3" s="34"/>
      <c r="W3" s="34"/>
      <c r="X3" s="34"/>
      <c r="Y3" s="34"/>
      <c r="Z3" s="34"/>
      <c r="AA3" s="34"/>
      <c r="AB3" s="72"/>
    </row>
    <row r="4" ht="50" customHeight="1" spans="1:28">
      <c r="A4" s="35">
        <v>1</v>
      </c>
      <c r="B4" s="35" t="s">
        <v>50</v>
      </c>
      <c r="C4" s="37" t="s">
        <v>51</v>
      </c>
      <c r="D4" s="37" t="s">
        <v>52</v>
      </c>
      <c r="E4" s="37" t="s">
        <v>53</v>
      </c>
      <c r="F4" s="35" t="s">
        <v>13</v>
      </c>
      <c r="G4" s="35" t="s">
        <v>55</v>
      </c>
      <c r="H4" s="54" t="s">
        <v>56</v>
      </c>
      <c r="I4" s="35" t="s">
        <v>57</v>
      </c>
      <c r="J4" s="35" t="s">
        <v>58</v>
      </c>
      <c r="K4" s="35">
        <v>100</v>
      </c>
      <c r="L4" s="35">
        <v>100</v>
      </c>
      <c r="M4" s="35">
        <f t="shared" ref="M4:M9" si="0">K4-L4</f>
        <v>0</v>
      </c>
      <c r="N4" s="35" t="s">
        <v>59</v>
      </c>
      <c r="O4" s="35" t="s">
        <v>60</v>
      </c>
      <c r="P4" s="35" t="s">
        <v>61</v>
      </c>
      <c r="Q4" s="35" t="s">
        <v>60</v>
      </c>
      <c r="R4" s="35" t="s">
        <v>61</v>
      </c>
      <c r="S4" s="35" t="s">
        <v>61</v>
      </c>
      <c r="T4" s="55" t="s">
        <v>62</v>
      </c>
      <c r="U4" s="35" t="s">
        <v>63</v>
      </c>
      <c r="V4" s="35">
        <v>624</v>
      </c>
      <c r="W4" s="35">
        <v>96</v>
      </c>
      <c r="X4" s="35" t="s">
        <v>64</v>
      </c>
      <c r="Y4" s="35" t="s">
        <v>65</v>
      </c>
      <c r="Z4" s="35">
        <v>15997116830</v>
      </c>
      <c r="AA4" s="55" t="s">
        <v>61</v>
      </c>
      <c r="AB4" s="65"/>
    </row>
    <row r="5" ht="50" customHeight="1" spans="1:28">
      <c r="A5" s="35">
        <v>2</v>
      </c>
      <c r="B5" s="35" t="s">
        <v>845</v>
      </c>
      <c r="C5" s="37" t="s">
        <v>51</v>
      </c>
      <c r="D5" s="37" t="s">
        <v>52</v>
      </c>
      <c r="E5" s="37" t="s">
        <v>53</v>
      </c>
      <c r="F5" s="35" t="s">
        <v>13</v>
      </c>
      <c r="G5" s="35" t="s">
        <v>13</v>
      </c>
      <c r="H5" s="35" t="s">
        <v>846</v>
      </c>
      <c r="I5" s="35" t="s">
        <v>847</v>
      </c>
      <c r="J5" s="35" t="s">
        <v>848</v>
      </c>
      <c r="K5" s="35">
        <v>22</v>
      </c>
      <c r="L5" s="35">
        <v>20</v>
      </c>
      <c r="M5" s="35">
        <f t="shared" si="0"/>
        <v>2</v>
      </c>
      <c r="N5" s="35" t="s">
        <v>59</v>
      </c>
      <c r="O5" s="35" t="s">
        <v>60</v>
      </c>
      <c r="P5" s="35" t="s">
        <v>61</v>
      </c>
      <c r="Q5" s="35" t="s">
        <v>60</v>
      </c>
      <c r="R5" s="35" t="s">
        <v>61</v>
      </c>
      <c r="S5" s="35" t="s">
        <v>61</v>
      </c>
      <c r="T5" s="55" t="s">
        <v>62</v>
      </c>
      <c r="U5" s="35" t="s">
        <v>849</v>
      </c>
      <c r="V5" s="35">
        <v>1294</v>
      </c>
      <c r="W5" s="35">
        <v>15</v>
      </c>
      <c r="X5" s="35" t="s">
        <v>850</v>
      </c>
      <c r="Y5" s="35" t="s">
        <v>339</v>
      </c>
      <c r="Z5" s="35">
        <v>18062913590</v>
      </c>
      <c r="AA5" s="55" t="s">
        <v>61</v>
      </c>
      <c r="AB5" s="63"/>
    </row>
    <row r="6" ht="50" customHeight="1" spans="1:28">
      <c r="A6" s="35">
        <v>3</v>
      </c>
      <c r="B6" s="35" t="s">
        <v>851</v>
      </c>
      <c r="C6" s="35" t="s">
        <v>51</v>
      </c>
      <c r="D6" s="35" t="s">
        <v>67</v>
      </c>
      <c r="E6" s="35" t="s">
        <v>81</v>
      </c>
      <c r="F6" s="35" t="s">
        <v>13</v>
      </c>
      <c r="G6" s="35" t="s">
        <v>389</v>
      </c>
      <c r="H6" s="35" t="s">
        <v>852</v>
      </c>
      <c r="I6" s="35" t="s">
        <v>853</v>
      </c>
      <c r="J6" s="35" t="s">
        <v>848</v>
      </c>
      <c r="K6" s="35">
        <v>60</v>
      </c>
      <c r="L6" s="35">
        <v>50</v>
      </c>
      <c r="M6" s="35">
        <f t="shared" si="0"/>
        <v>10</v>
      </c>
      <c r="N6" s="35" t="s">
        <v>59</v>
      </c>
      <c r="O6" s="35" t="s">
        <v>60</v>
      </c>
      <c r="P6" s="35" t="s">
        <v>61</v>
      </c>
      <c r="Q6" s="35" t="s">
        <v>60</v>
      </c>
      <c r="R6" s="35" t="s">
        <v>61</v>
      </c>
      <c r="S6" s="35" t="s">
        <v>61</v>
      </c>
      <c r="T6" s="55" t="s">
        <v>62</v>
      </c>
      <c r="U6" s="35" t="s">
        <v>854</v>
      </c>
      <c r="V6" s="35">
        <v>142</v>
      </c>
      <c r="W6" s="35">
        <v>15</v>
      </c>
      <c r="X6" s="35" t="s">
        <v>855</v>
      </c>
      <c r="Y6" s="35" t="s">
        <v>856</v>
      </c>
      <c r="Z6" s="35">
        <v>13886462211</v>
      </c>
      <c r="AA6" s="55" t="s">
        <v>61</v>
      </c>
      <c r="AB6" s="63"/>
    </row>
    <row r="7" ht="50" customHeight="1" spans="1:28">
      <c r="A7" s="35">
        <v>4</v>
      </c>
      <c r="B7" s="35" t="s">
        <v>857</v>
      </c>
      <c r="C7" s="37" t="s">
        <v>51</v>
      </c>
      <c r="D7" s="37" t="s">
        <v>52</v>
      </c>
      <c r="E7" s="37" t="s">
        <v>53</v>
      </c>
      <c r="F7" s="35" t="s">
        <v>13</v>
      </c>
      <c r="G7" s="35" t="s">
        <v>858</v>
      </c>
      <c r="H7" s="54" t="s">
        <v>859</v>
      </c>
      <c r="I7" s="35" t="s">
        <v>860</v>
      </c>
      <c r="J7" s="35" t="s">
        <v>848</v>
      </c>
      <c r="K7" s="35">
        <v>60</v>
      </c>
      <c r="L7" s="35">
        <v>50</v>
      </c>
      <c r="M7" s="35">
        <f t="shared" si="0"/>
        <v>10</v>
      </c>
      <c r="N7" s="35" t="s">
        <v>59</v>
      </c>
      <c r="O7" s="35" t="s">
        <v>60</v>
      </c>
      <c r="P7" s="35" t="s">
        <v>61</v>
      </c>
      <c r="Q7" s="35" t="s">
        <v>60</v>
      </c>
      <c r="R7" s="35" t="s">
        <v>61</v>
      </c>
      <c r="S7" s="35" t="s">
        <v>61</v>
      </c>
      <c r="T7" s="55" t="s">
        <v>62</v>
      </c>
      <c r="U7" s="35" t="s">
        <v>861</v>
      </c>
      <c r="V7" s="35">
        <v>466</v>
      </c>
      <c r="W7" s="35">
        <v>45</v>
      </c>
      <c r="X7" s="35" t="s">
        <v>862</v>
      </c>
      <c r="Y7" s="35" t="s">
        <v>863</v>
      </c>
      <c r="Z7" s="35">
        <v>13477745878</v>
      </c>
      <c r="AA7" s="55" t="s">
        <v>61</v>
      </c>
      <c r="AB7" s="63"/>
    </row>
    <row r="8" ht="50" customHeight="1" spans="1:28">
      <c r="A8" s="35">
        <v>5</v>
      </c>
      <c r="B8" s="35" t="s">
        <v>864</v>
      </c>
      <c r="C8" s="35" t="s">
        <v>51</v>
      </c>
      <c r="D8" s="35" t="s">
        <v>67</v>
      </c>
      <c r="E8" s="35" t="s">
        <v>865</v>
      </c>
      <c r="F8" s="35" t="s">
        <v>13</v>
      </c>
      <c r="G8" s="35" t="s">
        <v>55</v>
      </c>
      <c r="H8" s="54" t="s">
        <v>866</v>
      </c>
      <c r="I8" s="35" t="s">
        <v>867</v>
      </c>
      <c r="J8" s="35" t="s">
        <v>868</v>
      </c>
      <c r="K8" s="35">
        <v>40</v>
      </c>
      <c r="L8" s="35">
        <v>40</v>
      </c>
      <c r="M8" s="35">
        <f t="shared" si="0"/>
        <v>0</v>
      </c>
      <c r="N8" s="35" t="s">
        <v>59</v>
      </c>
      <c r="O8" s="35" t="s">
        <v>60</v>
      </c>
      <c r="P8" s="35" t="s">
        <v>61</v>
      </c>
      <c r="Q8" s="35" t="s">
        <v>60</v>
      </c>
      <c r="R8" s="35" t="s">
        <v>61</v>
      </c>
      <c r="S8" s="35" t="s">
        <v>61</v>
      </c>
      <c r="T8" s="55" t="s">
        <v>62</v>
      </c>
      <c r="U8" s="35" t="s">
        <v>63</v>
      </c>
      <c r="V8" s="35">
        <v>624</v>
      </c>
      <c r="W8" s="35">
        <v>96</v>
      </c>
      <c r="X8" s="35" t="s">
        <v>55</v>
      </c>
      <c r="Y8" s="35" t="s">
        <v>65</v>
      </c>
      <c r="Z8" s="35">
        <v>15997116830</v>
      </c>
      <c r="AA8" s="55" t="s">
        <v>61</v>
      </c>
      <c r="AB8" s="63"/>
    </row>
    <row r="9" ht="50" customHeight="1" spans="1:28">
      <c r="A9" s="35">
        <v>6</v>
      </c>
      <c r="B9" s="54" t="s">
        <v>279</v>
      </c>
      <c r="C9" s="55" t="s">
        <v>147</v>
      </c>
      <c r="D9" s="55" t="s">
        <v>280</v>
      </c>
      <c r="E9" s="55" t="s">
        <v>281</v>
      </c>
      <c r="F9" s="54" t="s">
        <v>13</v>
      </c>
      <c r="G9" s="54" t="s">
        <v>869</v>
      </c>
      <c r="H9" s="54" t="s">
        <v>283</v>
      </c>
      <c r="I9" s="63"/>
      <c r="J9" s="63"/>
      <c r="K9" s="35">
        <v>13.6</v>
      </c>
      <c r="L9" s="35">
        <v>13.6</v>
      </c>
      <c r="M9" s="35">
        <f t="shared" si="0"/>
        <v>0</v>
      </c>
      <c r="N9" s="35" t="s">
        <v>59</v>
      </c>
      <c r="O9" s="35" t="s">
        <v>60</v>
      </c>
      <c r="P9" s="35" t="s">
        <v>61</v>
      </c>
      <c r="Q9" s="35" t="s">
        <v>60</v>
      </c>
      <c r="R9" s="35" t="s">
        <v>60</v>
      </c>
      <c r="S9" s="35" t="s">
        <v>60</v>
      </c>
      <c r="T9" s="35" t="s">
        <v>281</v>
      </c>
      <c r="U9" s="35" t="s">
        <v>284</v>
      </c>
      <c r="V9" s="65">
        <v>18650</v>
      </c>
      <c r="W9" s="65">
        <v>18650</v>
      </c>
      <c r="X9" s="35" t="s">
        <v>13</v>
      </c>
      <c r="Y9" s="35" t="s">
        <v>239</v>
      </c>
      <c r="Z9" s="35">
        <v>15907239225</v>
      </c>
      <c r="AA9" s="35" t="s">
        <v>61</v>
      </c>
      <c r="AB9" s="63"/>
    </row>
    <row r="10" ht="24" customHeight="1" spans="1:28">
      <c r="A10" s="56" t="s">
        <v>240</v>
      </c>
      <c r="B10" s="57"/>
      <c r="C10" s="57"/>
      <c r="D10" s="57"/>
      <c r="E10" s="57"/>
      <c r="F10" s="57"/>
      <c r="G10" s="57"/>
      <c r="H10" s="57"/>
      <c r="I10" s="57"/>
      <c r="J10" s="64"/>
      <c r="K10" s="55">
        <f t="shared" ref="K10:M10" si="1">SUM(K4:K9)</f>
        <v>295.6</v>
      </c>
      <c r="L10" s="55">
        <f t="shared" si="1"/>
        <v>273.6</v>
      </c>
      <c r="M10" s="55">
        <f t="shared" si="1"/>
        <v>22</v>
      </c>
      <c r="N10" s="65"/>
      <c r="O10" s="65"/>
      <c r="P10" s="65"/>
      <c r="Q10" s="65"/>
      <c r="R10" s="65"/>
      <c r="S10" s="65"/>
      <c r="T10" s="65"/>
      <c r="U10" s="65"/>
      <c r="V10" s="65"/>
      <c r="W10" s="65"/>
      <c r="X10" s="65"/>
      <c r="Y10" s="65"/>
      <c r="Z10" s="65"/>
      <c r="AA10" s="65"/>
      <c r="AB10" s="65"/>
    </row>
    <row r="11" s="48" customFormat="1" ht="44" customHeight="1" spans="1:29">
      <c r="A11" s="55">
        <v>7</v>
      </c>
      <c r="B11" s="37" t="s">
        <v>116</v>
      </c>
      <c r="C11" s="35" t="s">
        <v>51</v>
      </c>
      <c r="D11" s="35" t="s">
        <v>67</v>
      </c>
      <c r="E11" s="55" t="s">
        <v>81</v>
      </c>
      <c r="F11" s="37" t="s">
        <v>14</v>
      </c>
      <c r="G11" s="37" t="s">
        <v>118</v>
      </c>
      <c r="H11" s="37" t="s">
        <v>870</v>
      </c>
      <c r="I11" s="37" t="s">
        <v>871</v>
      </c>
      <c r="J11" s="37" t="s">
        <v>121</v>
      </c>
      <c r="K11" s="37">
        <v>300</v>
      </c>
      <c r="L11" s="37">
        <v>100</v>
      </c>
      <c r="M11" s="37">
        <v>200</v>
      </c>
      <c r="N11" s="35">
        <v>2024</v>
      </c>
      <c r="O11" s="35" t="s">
        <v>60</v>
      </c>
      <c r="P11" s="35" t="s">
        <v>61</v>
      </c>
      <c r="Q11" s="35" t="s">
        <v>60</v>
      </c>
      <c r="R11" s="35" t="s">
        <v>61</v>
      </c>
      <c r="S11" s="35" t="s">
        <v>61</v>
      </c>
      <c r="T11" s="55" t="s">
        <v>62</v>
      </c>
      <c r="U11" s="55" t="s">
        <v>113</v>
      </c>
      <c r="V11" s="35">
        <v>5000</v>
      </c>
      <c r="W11" s="55">
        <v>20</v>
      </c>
      <c r="X11" s="55" t="s">
        <v>122</v>
      </c>
      <c r="Y11" s="35" t="s">
        <v>123</v>
      </c>
      <c r="Z11" s="35">
        <v>18086308548</v>
      </c>
      <c r="AA11" s="35" t="s">
        <v>61</v>
      </c>
      <c r="AB11" s="55"/>
      <c r="AC11" s="49"/>
    </row>
    <row r="12" s="49" customFormat="1" ht="82" customHeight="1" spans="1:28">
      <c r="A12" s="55">
        <v>8</v>
      </c>
      <c r="B12" s="37" t="s">
        <v>872</v>
      </c>
      <c r="C12" s="37" t="s">
        <v>51</v>
      </c>
      <c r="D12" s="37" t="s">
        <v>67</v>
      </c>
      <c r="E12" s="37" t="s">
        <v>81</v>
      </c>
      <c r="F12" s="37" t="s">
        <v>14</v>
      </c>
      <c r="G12" s="37" t="s">
        <v>215</v>
      </c>
      <c r="H12" s="55" t="s">
        <v>873</v>
      </c>
      <c r="I12" s="55" t="s">
        <v>874</v>
      </c>
      <c r="J12" s="55" t="s">
        <v>868</v>
      </c>
      <c r="K12" s="55">
        <v>30</v>
      </c>
      <c r="L12" s="55">
        <v>30</v>
      </c>
      <c r="M12" s="55">
        <v>0</v>
      </c>
      <c r="N12" s="55">
        <v>2024</v>
      </c>
      <c r="O12" s="55" t="s">
        <v>60</v>
      </c>
      <c r="P12" s="55" t="s">
        <v>61</v>
      </c>
      <c r="Q12" s="55" t="s">
        <v>61</v>
      </c>
      <c r="R12" s="55" t="s">
        <v>61</v>
      </c>
      <c r="S12" s="55" t="s">
        <v>61</v>
      </c>
      <c r="T12" s="55" t="s">
        <v>62</v>
      </c>
      <c r="U12" s="70" t="s">
        <v>242</v>
      </c>
      <c r="V12" s="55">
        <v>1000</v>
      </c>
      <c r="W12" s="55">
        <v>3</v>
      </c>
      <c r="X12" s="55" t="s">
        <v>218</v>
      </c>
      <c r="Y12" s="55" t="s">
        <v>219</v>
      </c>
      <c r="Z12" s="55">
        <v>13307234077</v>
      </c>
      <c r="AA12" s="55" t="s">
        <v>61</v>
      </c>
      <c r="AB12" s="55"/>
    </row>
    <row r="13" s="50" customFormat="1" ht="44" customHeight="1" spans="1:28">
      <c r="A13" s="55">
        <v>9</v>
      </c>
      <c r="B13" s="54" t="s">
        <v>285</v>
      </c>
      <c r="C13" s="55" t="s">
        <v>147</v>
      </c>
      <c r="D13" s="55" t="s">
        <v>280</v>
      </c>
      <c r="E13" s="55" t="s">
        <v>281</v>
      </c>
      <c r="F13" s="54" t="s">
        <v>14</v>
      </c>
      <c r="G13" s="54" t="s">
        <v>875</v>
      </c>
      <c r="H13" s="54" t="s">
        <v>286</v>
      </c>
      <c r="I13" s="66"/>
      <c r="J13" s="66"/>
      <c r="K13" s="67">
        <v>11.2</v>
      </c>
      <c r="L13" s="67">
        <v>11.2</v>
      </c>
      <c r="M13" s="67">
        <v>0</v>
      </c>
      <c r="N13" s="55">
        <v>2024</v>
      </c>
      <c r="O13" s="68" t="s">
        <v>60</v>
      </c>
      <c r="P13" s="68" t="s">
        <v>61</v>
      </c>
      <c r="Q13" s="68" t="s">
        <v>60</v>
      </c>
      <c r="R13" s="68" t="s">
        <v>60</v>
      </c>
      <c r="S13" s="68" t="s">
        <v>60</v>
      </c>
      <c r="T13" s="68" t="s">
        <v>281</v>
      </c>
      <c r="U13" s="55" t="s">
        <v>287</v>
      </c>
      <c r="V13" s="55">
        <v>5000</v>
      </c>
      <c r="W13" s="55">
        <v>2</v>
      </c>
      <c r="X13" s="55" t="s">
        <v>14</v>
      </c>
      <c r="Y13" s="55" t="s">
        <v>288</v>
      </c>
      <c r="Z13" s="55">
        <v>18107148393</v>
      </c>
      <c r="AA13" s="55" t="s">
        <v>61</v>
      </c>
      <c r="AB13" s="66"/>
    </row>
    <row r="14" s="51" customFormat="1" ht="33" customHeight="1" spans="1:29">
      <c r="A14" s="55" t="s">
        <v>261</v>
      </c>
      <c r="B14" s="55"/>
      <c r="C14" s="55"/>
      <c r="D14" s="55"/>
      <c r="E14" s="55"/>
      <c r="F14" s="55"/>
      <c r="G14" s="55"/>
      <c r="H14" s="55"/>
      <c r="I14" s="55"/>
      <c r="J14" s="55"/>
      <c r="K14" s="37">
        <f t="shared" ref="K14:M14" si="2">SUM(K11:K13)</f>
        <v>341.2</v>
      </c>
      <c r="L14" s="37">
        <f t="shared" si="2"/>
        <v>141.2</v>
      </c>
      <c r="M14" s="37">
        <f t="shared" si="2"/>
        <v>200</v>
      </c>
      <c r="N14" s="35"/>
      <c r="O14" s="35"/>
      <c r="P14" s="35"/>
      <c r="Q14" s="35"/>
      <c r="R14" s="35"/>
      <c r="S14" s="35"/>
      <c r="T14" s="35"/>
      <c r="U14" s="55"/>
      <c r="V14" s="35"/>
      <c r="W14" s="55"/>
      <c r="X14" s="55"/>
      <c r="Y14" s="35"/>
      <c r="Z14" s="35"/>
      <c r="AA14" s="35"/>
      <c r="AB14" s="55"/>
      <c r="AC14" s="73"/>
    </row>
    <row r="15" s="51" customFormat="1" ht="48" customHeight="1" spans="1:29">
      <c r="A15" s="37">
        <v>10</v>
      </c>
      <c r="B15" s="37" t="s">
        <v>107</v>
      </c>
      <c r="C15" s="37" t="s">
        <v>51</v>
      </c>
      <c r="D15" s="37" t="s">
        <v>67</v>
      </c>
      <c r="E15" s="37" t="s">
        <v>108</v>
      </c>
      <c r="F15" s="37" t="s">
        <v>15</v>
      </c>
      <c r="G15" s="37" t="s">
        <v>876</v>
      </c>
      <c r="H15" s="37" t="s">
        <v>110</v>
      </c>
      <c r="I15" s="37" t="s">
        <v>111</v>
      </c>
      <c r="J15" s="37" t="s">
        <v>112</v>
      </c>
      <c r="K15" s="37">
        <v>30</v>
      </c>
      <c r="L15" s="37">
        <v>30</v>
      </c>
      <c r="M15" s="37">
        <v>0</v>
      </c>
      <c r="N15" s="37">
        <v>2024</v>
      </c>
      <c r="O15" s="35" t="s">
        <v>60</v>
      </c>
      <c r="P15" s="35" t="s">
        <v>61</v>
      </c>
      <c r="Q15" s="35" t="s">
        <v>60</v>
      </c>
      <c r="R15" s="35" t="s">
        <v>61</v>
      </c>
      <c r="S15" s="35" t="s">
        <v>61</v>
      </c>
      <c r="T15" s="55" t="s">
        <v>62</v>
      </c>
      <c r="U15" s="55" t="s">
        <v>113</v>
      </c>
      <c r="V15" s="37"/>
      <c r="W15" s="37"/>
      <c r="X15" s="35" t="s">
        <v>15</v>
      </c>
      <c r="Y15" s="35" t="s">
        <v>114</v>
      </c>
      <c r="Z15" s="35">
        <v>13349829293</v>
      </c>
      <c r="AA15" s="37" t="s">
        <v>61</v>
      </c>
      <c r="AB15" s="37"/>
      <c r="AC15" s="73"/>
    </row>
    <row r="16" ht="94" customHeight="1" spans="1:28">
      <c r="A16" s="37">
        <v>11</v>
      </c>
      <c r="B16" s="35" t="s">
        <v>72</v>
      </c>
      <c r="C16" s="35" t="s">
        <v>51</v>
      </c>
      <c r="D16" s="35" t="s">
        <v>52</v>
      </c>
      <c r="E16" s="35" t="s">
        <v>53</v>
      </c>
      <c r="F16" s="35" t="s">
        <v>15</v>
      </c>
      <c r="G16" s="35" t="s">
        <v>74</v>
      </c>
      <c r="H16" s="35" t="s">
        <v>75</v>
      </c>
      <c r="I16" s="35" t="s">
        <v>76</v>
      </c>
      <c r="J16" s="37" t="s">
        <v>58</v>
      </c>
      <c r="K16" s="35">
        <v>80</v>
      </c>
      <c r="L16" s="37">
        <v>75</v>
      </c>
      <c r="M16" s="35">
        <v>5</v>
      </c>
      <c r="N16" s="35">
        <v>2024</v>
      </c>
      <c r="O16" s="35" t="s">
        <v>60</v>
      </c>
      <c r="P16" s="35" t="s">
        <v>61</v>
      </c>
      <c r="Q16" s="35" t="s">
        <v>60</v>
      </c>
      <c r="R16" s="35" t="s">
        <v>61</v>
      </c>
      <c r="S16" s="35" t="s">
        <v>61</v>
      </c>
      <c r="T16" s="55" t="s">
        <v>62</v>
      </c>
      <c r="U16" s="35" t="s">
        <v>77</v>
      </c>
      <c r="V16" s="35">
        <v>3000</v>
      </c>
      <c r="W16" s="35">
        <v>100</v>
      </c>
      <c r="X16" s="35" t="s">
        <v>78</v>
      </c>
      <c r="Y16" s="35" t="s">
        <v>79</v>
      </c>
      <c r="Z16" s="35">
        <v>15172012335</v>
      </c>
      <c r="AA16" s="35" t="s">
        <v>61</v>
      </c>
      <c r="AB16" s="65"/>
    </row>
    <row r="17" ht="43" customHeight="1" spans="1:28">
      <c r="A17" s="37">
        <v>12</v>
      </c>
      <c r="B17" s="35" t="s">
        <v>294</v>
      </c>
      <c r="C17" s="55" t="s">
        <v>147</v>
      </c>
      <c r="D17" s="55" t="s">
        <v>280</v>
      </c>
      <c r="E17" s="55" t="s">
        <v>281</v>
      </c>
      <c r="F17" s="35" t="s">
        <v>15</v>
      </c>
      <c r="G17" s="35" t="s">
        <v>877</v>
      </c>
      <c r="H17" s="35" t="s">
        <v>295</v>
      </c>
      <c r="I17" s="63"/>
      <c r="J17" s="63"/>
      <c r="K17" s="68">
        <v>5.6</v>
      </c>
      <c r="L17" s="68">
        <v>5.6</v>
      </c>
      <c r="M17" s="68">
        <v>0</v>
      </c>
      <c r="N17" s="68">
        <v>2024</v>
      </c>
      <c r="O17" s="68" t="s">
        <v>60</v>
      </c>
      <c r="P17" s="68" t="s">
        <v>61</v>
      </c>
      <c r="Q17" s="68" t="s">
        <v>60</v>
      </c>
      <c r="R17" s="68" t="s">
        <v>60</v>
      </c>
      <c r="S17" s="68" t="s">
        <v>60</v>
      </c>
      <c r="T17" s="68" t="s">
        <v>281</v>
      </c>
      <c r="U17" s="68" t="s">
        <v>284</v>
      </c>
      <c r="V17" s="35">
        <v>11630</v>
      </c>
      <c r="W17" s="35">
        <v>11630</v>
      </c>
      <c r="X17" s="35" t="s">
        <v>15</v>
      </c>
      <c r="Y17" s="35" t="s">
        <v>114</v>
      </c>
      <c r="Z17" s="35">
        <v>13349829293</v>
      </c>
      <c r="AA17" s="35" t="s">
        <v>61</v>
      </c>
      <c r="AB17" s="63"/>
    </row>
    <row r="18" ht="24" customHeight="1" spans="1:28">
      <c r="A18" s="55" t="s">
        <v>878</v>
      </c>
      <c r="B18" s="55"/>
      <c r="C18" s="55"/>
      <c r="D18" s="55"/>
      <c r="E18" s="55"/>
      <c r="F18" s="55"/>
      <c r="G18" s="55"/>
      <c r="H18" s="55"/>
      <c r="I18" s="55"/>
      <c r="J18" s="55"/>
      <c r="K18" s="55">
        <f t="shared" ref="K18:M18" si="3">SUM(K15:K17)</f>
        <v>115.6</v>
      </c>
      <c r="L18" s="55">
        <f t="shared" si="3"/>
        <v>110.6</v>
      </c>
      <c r="M18" s="55">
        <f t="shared" si="3"/>
        <v>5</v>
      </c>
      <c r="N18" s="65"/>
      <c r="O18" s="65"/>
      <c r="P18" s="65"/>
      <c r="Q18" s="65"/>
      <c r="R18" s="65"/>
      <c r="S18" s="65"/>
      <c r="T18" s="65"/>
      <c r="U18" s="65"/>
      <c r="V18" s="65"/>
      <c r="W18" s="65"/>
      <c r="X18" s="65"/>
      <c r="Y18" s="65"/>
      <c r="Z18" s="65"/>
      <c r="AA18" s="65"/>
      <c r="AB18" s="65"/>
    </row>
    <row r="19" s="48" customFormat="1" ht="49" customHeight="1" spans="1:28">
      <c r="A19" s="55">
        <v>13</v>
      </c>
      <c r="B19" s="55" t="s">
        <v>289</v>
      </c>
      <c r="C19" s="55" t="s">
        <v>147</v>
      </c>
      <c r="D19" s="55" t="s">
        <v>280</v>
      </c>
      <c r="E19" s="55" t="s">
        <v>281</v>
      </c>
      <c r="F19" s="35" t="s">
        <v>16</v>
      </c>
      <c r="G19" s="35" t="s">
        <v>16</v>
      </c>
      <c r="H19" s="58" t="s">
        <v>290</v>
      </c>
      <c r="I19" s="66"/>
      <c r="J19" s="66"/>
      <c r="K19" s="55">
        <v>4.8</v>
      </c>
      <c r="L19" s="55">
        <v>4.8</v>
      </c>
      <c r="M19" s="55">
        <v>0</v>
      </c>
      <c r="N19" s="55" t="s">
        <v>59</v>
      </c>
      <c r="O19" s="55" t="s">
        <v>60</v>
      </c>
      <c r="P19" s="55" t="s">
        <v>61</v>
      </c>
      <c r="Q19" s="55" t="s">
        <v>60</v>
      </c>
      <c r="R19" s="55" t="s">
        <v>60</v>
      </c>
      <c r="S19" s="55" t="s">
        <v>60</v>
      </c>
      <c r="T19" s="55" t="s">
        <v>281</v>
      </c>
      <c r="U19" s="55" t="s">
        <v>291</v>
      </c>
      <c r="V19" s="55">
        <v>15000</v>
      </c>
      <c r="W19" s="55">
        <v>15000</v>
      </c>
      <c r="X19" s="55" t="s">
        <v>292</v>
      </c>
      <c r="Y19" s="55" t="s">
        <v>293</v>
      </c>
      <c r="Z19" s="55">
        <v>18872779060</v>
      </c>
      <c r="AA19" s="55" t="s">
        <v>61</v>
      </c>
      <c r="AB19" s="66"/>
    </row>
    <row r="20" ht="24" customHeight="1" spans="1:28">
      <c r="A20" s="56" t="s">
        <v>268</v>
      </c>
      <c r="B20" s="57"/>
      <c r="C20" s="57"/>
      <c r="D20" s="57"/>
      <c r="E20" s="57"/>
      <c r="F20" s="57"/>
      <c r="G20" s="57"/>
      <c r="H20" s="57"/>
      <c r="I20" s="57"/>
      <c r="J20" s="64"/>
      <c r="K20" s="55">
        <f t="shared" ref="K20:M20" si="4">SUM(K19:K19)</f>
        <v>4.8</v>
      </c>
      <c r="L20" s="55">
        <f t="shared" si="4"/>
        <v>4.8</v>
      </c>
      <c r="M20" s="55">
        <f t="shared" si="4"/>
        <v>0</v>
      </c>
      <c r="N20" s="65"/>
      <c r="O20" s="65"/>
      <c r="P20" s="65"/>
      <c r="Q20" s="65"/>
      <c r="R20" s="65"/>
      <c r="S20" s="65"/>
      <c r="T20" s="65"/>
      <c r="U20" s="65"/>
      <c r="V20" s="65"/>
      <c r="W20" s="65"/>
      <c r="X20" s="65"/>
      <c r="Y20" s="65"/>
      <c r="Z20" s="65"/>
      <c r="AA20" s="65"/>
      <c r="AB20" s="65"/>
    </row>
    <row r="21" s="49" customFormat="1" ht="51" customHeight="1" spans="1:28">
      <c r="A21" s="55">
        <v>14</v>
      </c>
      <c r="B21" s="55" t="s">
        <v>879</v>
      </c>
      <c r="C21" s="55" t="s">
        <v>51</v>
      </c>
      <c r="D21" s="55" t="s">
        <v>67</v>
      </c>
      <c r="E21" s="55" t="s">
        <v>81</v>
      </c>
      <c r="F21" s="55" t="s">
        <v>17</v>
      </c>
      <c r="G21" s="55" t="s">
        <v>125</v>
      </c>
      <c r="H21" s="55" t="s">
        <v>880</v>
      </c>
      <c r="I21" s="55" t="s">
        <v>127</v>
      </c>
      <c r="J21" s="55" t="s">
        <v>128</v>
      </c>
      <c r="K21" s="55">
        <v>30</v>
      </c>
      <c r="L21" s="55">
        <v>10</v>
      </c>
      <c r="M21" s="55">
        <v>20</v>
      </c>
      <c r="N21" s="55" t="s">
        <v>881</v>
      </c>
      <c r="O21" s="55" t="s">
        <v>60</v>
      </c>
      <c r="P21" s="55" t="s">
        <v>61</v>
      </c>
      <c r="Q21" s="55" t="s">
        <v>60</v>
      </c>
      <c r="R21" s="55" t="s">
        <v>61</v>
      </c>
      <c r="S21" s="55" t="s">
        <v>61</v>
      </c>
      <c r="T21" s="55" t="s">
        <v>62</v>
      </c>
      <c r="U21" s="55" t="s">
        <v>86</v>
      </c>
      <c r="V21" s="55">
        <v>180</v>
      </c>
      <c r="W21" s="55">
        <v>80</v>
      </c>
      <c r="X21" s="55" t="s">
        <v>129</v>
      </c>
      <c r="Y21" s="55" t="s">
        <v>130</v>
      </c>
      <c r="Z21" s="55">
        <v>15337384357</v>
      </c>
      <c r="AA21" s="55" t="s">
        <v>61</v>
      </c>
      <c r="AB21" s="55"/>
    </row>
    <row r="22" s="49" customFormat="1" ht="51" customHeight="1" spans="1:28">
      <c r="A22" s="55">
        <v>15</v>
      </c>
      <c r="B22" s="55" t="s">
        <v>882</v>
      </c>
      <c r="C22" s="55" t="s">
        <v>51</v>
      </c>
      <c r="D22" s="55" t="s">
        <v>67</v>
      </c>
      <c r="E22" s="55" t="s">
        <v>108</v>
      </c>
      <c r="F22" s="55" t="s">
        <v>17</v>
      </c>
      <c r="G22" s="55" t="s">
        <v>125</v>
      </c>
      <c r="H22" s="55" t="s">
        <v>883</v>
      </c>
      <c r="I22" s="55" t="s">
        <v>127</v>
      </c>
      <c r="J22" s="55" t="s">
        <v>128</v>
      </c>
      <c r="K22" s="55">
        <v>30</v>
      </c>
      <c r="L22" s="55">
        <v>10</v>
      </c>
      <c r="M22" s="55">
        <v>20</v>
      </c>
      <c r="N22" s="55" t="s">
        <v>881</v>
      </c>
      <c r="O22" s="55" t="s">
        <v>60</v>
      </c>
      <c r="P22" s="55" t="s">
        <v>61</v>
      </c>
      <c r="Q22" s="55" t="s">
        <v>60</v>
      </c>
      <c r="R22" s="55" t="s">
        <v>61</v>
      </c>
      <c r="S22" s="55" t="s">
        <v>61</v>
      </c>
      <c r="T22" s="55" t="s">
        <v>62</v>
      </c>
      <c r="U22" s="55" t="s">
        <v>86</v>
      </c>
      <c r="V22" s="55">
        <v>100</v>
      </c>
      <c r="W22" s="55">
        <v>40</v>
      </c>
      <c r="X22" s="55" t="s">
        <v>129</v>
      </c>
      <c r="Y22" s="55" t="s">
        <v>130</v>
      </c>
      <c r="Z22" s="55">
        <v>15337384357</v>
      </c>
      <c r="AA22" s="55" t="s">
        <v>61</v>
      </c>
      <c r="AB22" s="55"/>
    </row>
    <row r="23" s="49" customFormat="1" ht="51" customHeight="1" spans="1:28">
      <c r="A23" s="55">
        <v>16</v>
      </c>
      <c r="B23" s="55" t="s">
        <v>296</v>
      </c>
      <c r="C23" s="55" t="s">
        <v>147</v>
      </c>
      <c r="D23" s="55" t="s">
        <v>280</v>
      </c>
      <c r="E23" s="55" t="s">
        <v>281</v>
      </c>
      <c r="F23" s="55" t="s">
        <v>17</v>
      </c>
      <c r="G23" s="55" t="s">
        <v>884</v>
      </c>
      <c r="H23" s="55" t="s">
        <v>297</v>
      </c>
      <c r="I23" s="69"/>
      <c r="J23" s="69"/>
      <c r="K23" s="55">
        <v>2.4</v>
      </c>
      <c r="L23" s="55">
        <v>2.4</v>
      </c>
      <c r="M23" s="55">
        <v>0</v>
      </c>
      <c r="N23" s="55" t="s">
        <v>59</v>
      </c>
      <c r="O23" s="55" t="s">
        <v>60</v>
      </c>
      <c r="P23" s="55" t="s">
        <v>61</v>
      </c>
      <c r="Q23" s="55" t="s">
        <v>60</v>
      </c>
      <c r="R23" s="55" t="s">
        <v>61</v>
      </c>
      <c r="S23" s="55" t="s">
        <v>60</v>
      </c>
      <c r="T23" s="55" t="s">
        <v>281</v>
      </c>
      <c r="U23" s="55" t="s">
        <v>298</v>
      </c>
      <c r="V23" s="55">
        <v>4800</v>
      </c>
      <c r="W23" s="55">
        <v>3080</v>
      </c>
      <c r="X23" s="55" t="s">
        <v>17</v>
      </c>
      <c r="Y23" s="55" t="s">
        <v>299</v>
      </c>
      <c r="Z23" s="74" t="s">
        <v>300</v>
      </c>
      <c r="AA23" s="55" t="s">
        <v>61</v>
      </c>
      <c r="AB23" s="69"/>
    </row>
    <row r="24" s="49" customFormat="1" ht="25" customHeight="1" spans="1:28">
      <c r="A24" s="56" t="s">
        <v>885</v>
      </c>
      <c r="B24" s="57"/>
      <c r="C24" s="57"/>
      <c r="D24" s="57"/>
      <c r="E24" s="57"/>
      <c r="F24" s="57"/>
      <c r="G24" s="57"/>
      <c r="H24" s="57"/>
      <c r="I24" s="57"/>
      <c r="J24" s="64"/>
      <c r="K24" s="55">
        <f t="shared" ref="K24:M24" si="5">SUM(K21:K23)</f>
        <v>62.4</v>
      </c>
      <c r="L24" s="55">
        <f t="shared" si="5"/>
        <v>22.4</v>
      </c>
      <c r="M24" s="55">
        <f t="shared" si="5"/>
        <v>40</v>
      </c>
      <c r="N24" s="55"/>
      <c r="O24" s="55"/>
      <c r="P24" s="55"/>
      <c r="Q24" s="55"/>
      <c r="R24" s="55"/>
      <c r="S24" s="55"/>
      <c r="T24" s="55"/>
      <c r="U24" s="55"/>
      <c r="V24" s="55"/>
      <c r="W24" s="55"/>
      <c r="X24" s="55"/>
      <c r="Y24" s="55"/>
      <c r="Z24" s="55"/>
      <c r="AA24" s="55"/>
      <c r="AB24" s="55"/>
    </row>
    <row r="25" s="49" customFormat="1" ht="23" customHeight="1" spans="1:28">
      <c r="A25" s="56" t="s">
        <v>132</v>
      </c>
      <c r="B25" s="57"/>
      <c r="C25" s="57"/>
      <c r="D25" s="57"/>
      <c r="E25" s="57"/>
      <c r="F25" s="57"/>
      <c r="G25" s="57"/>
      <c r="H25" s="57"/>
      <c r="I25" s="57"/>
      <c r="J25" s="64"/>
      <c r="K25" s="55">
        <f t="shared" ref="K25:M25" si="6">K24+K20+K18+K14+K10</f>
        <v>819.6</v>
      </c>
      <c r="L25" s="55">
        <f t="shared" si="6"/>
        <v>552.6</v>
      </c>
      <c r="M25" s="55">
        <f t="shared" si="6"/>
        <v>267</v>
      </c>
      <c r="N25" s="55"/>
      <c r="O25" s="55"/>
      <c r="P25" s="55"/>
      <c r="Q25" s="55"/>
      <c r="R25" s="55"/>
      <c r="S25" s="55"/>
      <c r="T25" s="55"/>
      <c r="U25" s="55"/>
      <c r="V25" s="55"/>
      <c r="W25" s="55"/>
      <c r="X25" s="55"/>
      <c r="Y25" s="55"/>
      <c r="Z25" s="55"/>
      <c r="AA25" s="55"/>
      <c r="AB25" s="55"/>
    </row>
    <row r="26" ht="23" customHeight="1" spans="1:28">
      <c r="A26" s="59" t="s">
        <v>133</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row>
  </sheetData>
  <mergeCells count="33">
    <mergeCell ref="A1:AB1"/>
    <mergeCell ref="F2:G2"/>
    <mergeCell ref="L2:M2"/>
    <mergeCell ref="O2:P2"/>
    <mergeCell ref="A10:J10"/>
    <mergeCell ref="A14:J14"/>
    <mergeCell ref="A18:J18"/>
    <mergeCell ref="A20:J20"/>
    <mergeCell ref="A24:J24"/>
    <mergeCell ref="A25:J25"/>
    <mergeCell ref="A26:AB26"/>
    <mergeCell ref="A2:A3"/>
    <mergeCell ref="B2:B3"/>
    <mergeCell ref="C2:C3"/>
    <mergeCell ref="D2:D3"/>
    <mergeCell ref="E2:E3"/>
    <mergeCell ref="H2:H3"/>
    <mergeCell ref="I2:I3"/>
    <mergeCell ref="J2:J3"/>
    <mergeCell ref="K2:K3"/>
    <mergeCell ref="N2:N3"/>
    <mergeCell ref="Q2:Q3"/>
    <mergeCell ref="R2:R3"/>
    <mergeCell ref="S2:S3"/>
    <mergeCell ref="T2:T3"/>
    <mergeCell ref="U2:U3"/>
    <mergeCell ref="V2:V3"/>
    <mergeCell ref="W2:W3"/>
    <mergeCell ref="X2:X3"/>
    <mergeCell ref="Y2:Y3"/>
    <mergeCell ref="Z2:Z3"/>
    <mergeCell ref="AA2:AA3"/>
    <mergeCell ref="AB2:AB3"/>
  </mergeCells>
  <printOptions horizontalCentered="1"/>
  <pageMargins left="0.393055555555556" right="0.393055555555556" top="0.393055555555556" bottom="0.393055555555556"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汇总</vt:lpstr>
      <vt:lpstr>产业链</vt:lpstr>
      <vt:lpstr>市领导挂点村项目</vt:lpstr>
      <vt:lpstr>其他需支持的产业发展、基础设施项目</vt:lpstr>
      <vt:lpstr>Sheet1</vt:lpstr>
      <vt:lpstr>人居环境</vt:lpstr>
      <vt:lpstr>区级衔接资金（5003万元）</vt:lpstr>
      <vt:lpstr>Sheet2</vt:lpstr>
      <vt:lpstr>五大产业链项目原稿</vt:lpstr>
      <vt:lpstr>年度实施计划清单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她</cp:lastModifiedBy>
  <dcterms:created xsi:type="dcterms:W3CDTF">2024-02-21T02:34:00Z</dcterms:created>
  <dcterms:modified xsi:type="dcterms:W3CDTF">2024-10-17T02:15:53Z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B23F5AE2672D4A93876E64D92F6343FB_13</vt:lpwstr>
  </property>
  <property fmtid="{D5CDD505-2E9C-101B-9397-08002B2CF9AE}" pid="3" name="KSOProductBuildVer">
    <vt:lpwstr>2052-12.1.0.18276</vt:lpwstr>
  </property>
</Properties>
</file>